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9330"/>
  <workbookPr codeName="ThisWorkbook" defaultThemeVersion="124226"/>
  <mc:AlternateContent xmlns:mc="http://schemas.openxmlformats.org/markup-compatibility/2006">
    <mc:Choice Requires="x15">
      <x15ac:absPath xmlns:x15ac="http://schemas.microsoft.com/office/spreadsheetml/2010/11/ac" url="D:\0 - PROJETS\Projet YEP\Mesh\sources web\201806\"/>
    </mc:Choice>
  </mc:AlternateContent>
  <xr:revisionPtr revIDLastSave="0" documentId="8_{0B90EAF5-5988-4444-A391-E777C0DBCD6A}" xr6:coauthVersionLast="33" xr6:coauthVersionMax="33" xr10:uidLastSave="{00000000-0000-0000-0000-000000000000}"/>
  <bookViews>
    <workbookView showHorizontalScroll="0" showVerticalScroll="0" xWindow="480" yWindow="75" windowWidth="14355" windowHeight="7995"/>
  </bookViews>
  <sheets>
    <sheet name="Front Page" sheetId="2" r:id="rId1"/>
    <sheet name="Background" sheetId="25" r:id="rId2"/>
    <sheet name="Obj_Meth" sheetId="24" r:id="rId3"/>
    <sheet name="Structure" sheetId="10" r:id="rId4"/>
    <sheet name="Mesh Choice" sheetId="3" r:id="rId5"/>
    <sheet name="Clinical Consequences" sheetId="21" r:id="rId6"/>
    <sheet name="BIA" sheetId="5" r:id="rId7"/>
    <sheet name="WCS" sheetId="34" r:id="rId8"/>
    <sheet name="References" sheetId="37" r:id="rId9"/>
    <sheet name="Disclaimers" sheetId="42" state="hidden" r:id="rId10"/>
    <sheet name="Calculations Base Case" sheetId="33" state="hidden" r:id="rId11"/>
    <sheet name="Calculations Worst-Case" sheetId="35" state="hidden" r:id="rId12"/>
    <sheet name="PENDING" sheetId="41" state="hidden" r:id="rId13"/>
    <sheet name="TEMPLATE" sheetId="36" state="hidden" r:id="rId14"/>
    <sheet name="Design Rules" sheetId="1" state="hidden" r:id="rId15"/>
  </sheets>
  <definedNames>
    <definedName name="_xlnm.Print_Area" localSheetId="1">Background!$A$1:$S$37</definedName>
    <definedName name="_xlnm.Print_Area" localSheetId="6">BIA!$A$1:$Q$48</definedName>
    <definedName name="_xlnm.Print_Area" localSheetId="5">'Clinical Consequences'!$A$1:$T$35</definedName>
    <definedName name="_xlnm.Print_Area" localSheetId="9">Disclaimers!$A$1:$Q$41</definedName>
    <definedName name="_xlnm.Print_Area" localSheetId="0">'Front Page'!$A$1:$W$39</definedName>
    <definedName name="_xlnm.Print_Area" localSheetId="4">'Mesh Choice'!$A$1:$R$35</definedName>
    <definedName name="_xlnm.Print_Area" localSheetId="2">Obj_Meth!$A$1:$N$36</definedName>
    <definedName name="_xlnm.Print_Area" localSheetId="12">PENDING!#REF!</definedName>
    <definedName name="_xlnm.Print_Area" localSheetId="8">References!$A$1:$Q$46</definedName>
    <definedName name="_xlnm.Print_Area" localSheetId="3">Structure!$A$1:$N$41</definedName>
    <definedName name="_xlnm.Print_Area" localSheetId="13">TEMPLATE!$A$1:$T$38</definedName>
    <definedName name="_xlnm.Print_Area" localSheetId="7">WCS!$B$1:$P$43</definedName>
  </definedNames>
  <calcPr calcId="162913"/>
</workbook>
</file>

<file path=xl/calcChain.xml><?xml version="1.0" encoding="utf-8"?>
<calcChain xmlns="http://schemas.openxmlformats.org/spreadsheetml/2006/main">
  <c r="I24" i="5" l="1"/>
  <c r="F19" i="10"/>
  <c r="K30" i="34"/>
  <c r="I30" i="34"/>
  <c r="M24" i="5"/>
  <c r="K24" i="5"/>
  <c r="AD27" i="21"/>
  <c r="AD25" i="21"/>
  <c r="AD23" i="21"/>
  <c r="AD21" i="21"/>
  <c r="AD19" i="21"/>
  <c r="AD17" i="21"/>
  <c r="AP14" i="21"/>
  <c r="AN14" i="21"/>
  <c r="AL14" i="21"/>
  <c r="AY22" i="34"/>
  <c r="AY20" i="34"/>
  <c r="M22" i="34"/>
  <c r="M20" i="34"/>
  <c r="M18" i="34"/>
  <c r="M16" i="34"/>
  <c r="M14" i="34"/>
  <c r="M12" i="34"/>
  <c r="G10" i="3"/>
  <c r="Q10" i="3"/>
  <c r="K33" i="35"/>
  <c r="K31" i="35"/>
  <c r="K29" i="35"/>
  <c r="K27" i="35"/>
  <c r="O22" i="34"/>
  <c r="K37" i="35"/>
  <c r="O20" i="34"/>
  <c r="K35" i="35"/>
  <c r="G50" i="35"/>
  <c r="E50" i="35"/>
  <c r="G48" i="35"/>
  <c r="E48" i="35"/>
  <c r="G46" i="35"/>
  <c r="E46" i="35"/>
  <c r="G44" i="35"/>
  <c r="E44" i="35"/>
  <c r="G42" i="35"/>
  <c r="E42" i="35"/>
  <c r="G40" i="35"/>
  <c r="E40" i="35"/>
  <c r="Q37" i="35"/>
  <c r="O37" i="35"/>
  <c r="M37" i="35"/>
  <c r="I37" i="35"/>
  <c r="G37" i="35"/>
  <c r="E37" i="35"/>
  <c r="Q35" i="35"/>
  <c r="O35" i="35"/>
  <c r="M35" i="35"/>
  <c r="I35" i="35"/>
  <c r="G35" i="35"/>
  <c r="E35" i="35"/>
  <c r="Q33" i="35"/>
  <c r="O33" i="35"/>
  <c r="M33" i="35"/>
  <c r="I33" i="35"/>
  <c r="G33" i="35"/>
  <c r="E33" i="35"/>
  <c r="Q31" i="35"/>
  <c r="O31" i="35"/>
  <c r="M31" i="35"/>
  <c r="Y31" i="35"/>
  <c r="I31" i="35"/>
  <c r="G31" i="35"/>
  <c r="E31" i="35"/>
  <c r="Q29" i="35"/>
  <c r="O29" i="35"/>
  <c r="M29" i="35"/>
  <c r="I29" i="35"/>
  <c r="I10" i="35" s="1"/>
  <c r="G29" i="35"/>
  <c r="E29" i="35"/>
  <c r="Q27" i="35"/>
  <c r="O27" i="35"/>
  <c r="M27" i="35"/>
  <c r="I27" i="35"/>
  <c r="G27" i="35"/>
  <c r="S27" i="35" s="1"/>
  <c r="AF27" i="35" s="1"/>
  <c r="E27" i="35"/>
  <c r="Q24" i="35"/>
  <c r="O24" i="35"/>
  <c r="M24" i="35"/>
  <c r="M17" i="35" s="1"/>
  <c r="K24" i="35"/>
  <c r="I24" i="35"/>
  <c r="S24" i="35" s="1"/>
  <c r="G24" i="35"/>
  <c r="Q23" i="35"/>
  <c r="W31" i="35" s="1"/>
  <c r="AD31" i="35" s="1"/>
  <c r="O23" i="35"/>
  <c r="M23" i="35"/>
  <c r="K23" i="35"/>
  <c r="I23" i="35"/>
  <c r="G23" i="35"/>
  <c r="Q22" i="35"/>
  <c r="Q9" i="35" s="1"/>
  <c r="O22" i="35"/>
  <c r="M22" i="35"/>
  <c r="K22" i="35"/>
  <c r="I22" i="35"/>
  <c r="G22" i="35"/>
  <c r="Q21" i="35"/>
  <c r="Q7" i="35" s="1"/>
  <c r="O21" i="35"/>
  <c r="M21" i="35"/>
  <c r="K21" i="35"/>
  <c r="I21" i="35"/>
  <c r="G21" i="35"/>
  <c r="Q20" i="35"/>
  <c r="O20" i="35"/>
  <c r="M20" i="35"/>
  <c r="M13" i="35" s="1"/>
  <c r="K20" i="35"/>
  <c r="K13" i="35" s="1"/>
  <c r="I20" i="35"/>
  <c r="G20" i="35"/>
  <c r="G9" i="35" s="1"/>
  <c r="G38" i="34"/>
  <c r="G18" i="34"/>
  <c r="E15" i="34"/>
  <c r="G12" i="34"/>
  <c r="G10" i="34"/>
  <c r="G8" i="34"/>
  <c r="Q24" i="33"/>
  <c r="O24" i="33"/>
  <c r="Y29" i="33" s="1"/>
  <c r="M24" i="33"/>
  <c r="K24" i="33"/>
  <c r="I24" i="33"/>
  <c r="Q23" i="33"/>
  <c r="O23" i="33"/>
  <c r="M23" i="33"/>
  <c r="K23" i="33"/>
  <c r="K14" i="33" s="1"/>
  <c r="I23" i="33"/>
  <c r="S23" i="33" s="1"/>
  <c r="Q22" i="33"/>
  <c r="O22" i="33"/>
  <c r="M22" i="33"/>
  <c r="K22" i="33"/>
  <c r="I22" i="33"/>
  <c r="S22" i="33" s="1"/>
  <c r="G24" i="33"/>
  <c r="G16" i="33"/>
  <c r="G23" i="33"/>
  <c r="G13" i="33"/>
  <c r="G22" i="33"/>
  <c r="G20" i="33"/>
  <c r="G9" i="33" s="1"/>
  <c r="G50" i="33"/>
  <c r="E50" i="33"/>
  <c r="G48" i="33"/>
  <c r="E48" i="33"/>
  <c r="G46" i="33"/>
  <c r="E46" i="33"/>
  <c r="G44" i="33"/>
  <c r="E44" i="33"/>
  <c r="G42" i="33"/>
  <c r="E42" i="33"/>
  <c r="G40" i="33"/>
  <c r="E40" i="33"/>
  <c r="Q37" i="33"/>
  <c r="O37" i="33"/>
  <c r="M37" i="33"/>
  <c r="K37" i="33"/>
  <c r="I37" i="33"/>
  <c r="U37" i="33" s="1"/>
  <c r="G37" i="33"/>
  <c r="E37" i="33"/>
  <c r="Q35" i="33"/>
  <c r="O35" i="33"/>
  <c r="M35" i="33"/>
  <c r="K35" i="33"/>
  <c r="I35" i="33"/>
  <c r="G35" i="33"/>
  <c r="U35" i="33" s="1"/>
  <c r="AB35" i="33" s="1"/>
  <c r="I45" i="5" s="1"/>
  <c r="E35" i="33"/>
  <c r="Q33" i="33"/>
  <c r="O33" i="33"/>
  <c r="M33" i="33"/>
  <c r="K33" i="33"/>
  <c r="I33" i="33"/>
  <c r="G33" i="33"/>
  <c r="U33" i="33" s="1"/>
  <c r="E33" i="33"/>
  <c r="Q31" i="33"/>
  <c r="O31" i="33"/>
  <c r="M31" i="33"/>
  <c r="K31" i="33"/>
  <c r="I31" i="33"/>
  <c r="G31" i="33"/>
  <c r="E31" i="33"/>
  <c r="Q29" i="33"/>
  <c r="O29" i="33"/>
  <c r="M29" i="33"/>
  <c r="K29" i="33"/>
  <c r="I29" i="33"/>
  <c r="I10" i="33" s="1"/>
  <c r="G29" i="33"/>
  <c r="E29" i="33"/>
  <c r="Q27" i="33"/>
  <c r="O27" i="33"/>
  <c r="M27" i="33"/>
  <c r="K27" i="33"/>
  <c r="K10" i="33" s="1"/>
  <c r="I27" i="33"/>
  <c r="I17" i="33" s="1"/>
  <c r="I7" i="33"/>
  <c r="G27" i="33"/>
  <c r="E27" i="33"/>
  <c r="Q21" i="33"/>
  <c r="O21" i="33"/>
  <c r="O7" i="33" s="1"/>
  <c r="M21" i="33"/>
  <c r="K21" i="33"/>
  <c r="I21" i="33"/>
  <c r="G21" i="33"/>
  <c r="G6" i="33" s="1"/>
  <c r="Q20" i="33"/>
  <c r="O20" i="33"/>
  <c r="M20" i="33"/>
  <c r="M9" i="33" s="1"/>
  <c r="K20" i="33"/>
  <c r="K16" i="33" s="1"/>
  <c r="I20" i="33"/>
  <c r="M10" i="3"/>
  <c r="J10" i="3"/>
  <c r="E27" i="3"/>
  <c r="Q2" i="33" s="1"/>
  <c r="E27" i="21"/>
  <c r="K22" i="34" s="1"/>
  <c r="E47" i="5"/>
  <c r="E25" i="21"/>
  <c r="K20" i="34"/>
  <c r="E23" i="21"/>
  <c r="E43" i="5" s="1"/>
  <c r="E21" i="21"/>
  <c r="K16" i="34" s="1"/>
  <c r="E19" i="21"/>
  <c r="E39" i="5" s="1"/>
  <c r="E17" i="21"/>
  <c r="K12" i="34" s="1"/>
  <c r="E25" i="3"/>
  <c r="O2" i="33" s="1"/>
  <c r="O14" i="21"/>
  <c r="E21" i="3"/>
  <c r="K2" i="35"/>
  <c r="E19" i="3"/>
  <c r="I2" i="35" s="1"/>
  <c r="I2" i="33"/>
  <c r="E17" i="3"/>
  <c r="G2" i="33" s="1"/>
  <c r="E23" i="3"/>
  <c r="M2" i="35"/>
  <c r="E15" i="5"/>
  <c r="G32" i="5"/>
  <c r="O10" i="3"/>
  <c r="G22" i="10"/>
  <c r="G16" i="10"/>
  <c r="G14" i="10"/>
  <c r="G12" i="10"/>
  <c r="G18" i="5"/>
  <c r="G12" i="5"/>
  <c r="G10" i="5"/>
  <c r="G8" i="5"/>
  <c r="E70" i="5"/>
  <c r="E68" i="5"/>
  <c r="E66" i="5"/>
  <c r="E64" i="5"/>
  <c r="E60" i="5"/>
  <c r="H62" i="5"/>
  <c r="H68" i="5"/>
  <c r="H70" i="5"/>
  <c r="E62" i="5"/>
  <c r="H60" i="5"/>
  <c r="H66" i="5"/>
  <c r="H64" i="5"/>
  <c r="O6" i="35"/>
  <c r="M16" i="33"/>
  <c r="Q6" i="33"/>
  <c r="M16" i="35"/>
  <c r="Q9" i="33"/>
  <c r="Q6" i="35"/>
  <c r="Q16" i="35"/>
  <c r="Q13" i="33"/>
  <c r="K9" i="33"/>
  <c r="O9" i="33"/>
  <c r="O13" i="33"/>
  <c r="Q16" i="33"/>
  <c r="O16" i="35"/>
  <c r="O6" i="33"/>
  <c r="I6" i="35"/>
  <c r="O13" i="35"/>
  <c r="O9" i="35"/>
  <c r="Q10" i="33"/>
  <c r="I16" i="35"/>
  <c r="K9" i="35"/>
  <c r="K6" i="35"/>
  <c r="I6" i="33"/>
  <c r="I16" i="33"/>
  <c r="I9" i="35"/>
  <c r="G16" i="35"/>
  <c r="I13" i="33"/>
  <c r="I9" i="33"/>
  <c r="S23" i="35"/>
  <c r="I13" i="35"/>
  <c r="M6" i="35"/>
  <c r="S21" i="35"/>
  <c r="Q14" i="21"/>
  <c r="Q2" i="35"/>
  <c r="S24" i="33"/>
  <c r="Y31" i="33"/>
  <c r="Q17" i="35"/>
  <c r="K7" i="33"/>
  <c r="O14" i="33"/>
  <c r="Y35" i="35"/>
  <c r="O10" i="35"/>
  <c r="S33" i="35"/>
  <c r="M10" i="33"/>
  <c r="O17" i="35"/>
  <c r="U27" i="33"/>
  <c r="O10" i="33"/>
  <c r="U29" i="33"/>
  <c r="Q14" i="33"/>
  <c r="S37" i="35"/>
  <c r="K14" i="35"/>
  <c r="Q7" i="33"/>
  <c r="Q17" i="33"/>
  <c r="M17" i="33"/>
  <c r="S35" i="33"/>
  <c r="S35" i="35"/>
  <c r="AF35" i="35"/>
  <c r="U35" i="35"/>
  <c r="AB35" i="35" s="1"/>
  <c r="M14" i="33"/>
  <c r="G14" i="33"/>
  <c r="K10" i="35"/>
  <c r="U31" i="33"/>
  <c r="W35" i="35"/>
  <c r="AD35" i="35" s="1"/>
  <c r="W29" i="33"/>
  <c r="S31" i="35"/>
  <c r="AF31" i="35"/>
  <c r="U33" i="35"/>
  <c r="AB33" i="35" s="1"/>
  <c r="O14" i="35"/>
  <c r="Y27" i="35"/>
  <c r="W37" i="35"/>
  <c r="AD37" i="35" s="1"/>
  <c r="O7" i="35"/>
  <c r="O17" i="33"/>
  <c r="W35" i="33"/>
  <c r="AD35" i="33"/>
  <c r="K45" i="5" s="1"/>
  <c r="M14" i="35"/>
  <c r="Y33" i="35"/>
  <c r="AF33" i="35" s="1"/>
  <c r="K7" i="35"/>
  <c r="K17" i="35"/>
  <c r="G17" i="33"/>
  <c r="G17" i="35"/>
  <c r="Y37" i="35"/>
  <c r="AF37" i="35"/>
  <c r="M10" i="35"/>
  <c r="M7" i="35"/>
  <c r="M7" i="33"/>
  <c r="O2" i="35"/>
  <c r="M2" i="33"/>
  <c r="M14" i="21"/>
  <c r="E45" i="5"/>
  <c r="G14" i="21"/>
  <c r="G2" i="35"/>
  <c r="E41" i="5"/>
  <c r="K14" i="34"/>
  <c r="K14" i="21"/>
  <c r="K2" i="33"/>
  <c r="S16" i="35" l="1"/>
  <c r="AF29" i="33"/>
  <c r="M39" i="5" s="1"/>
  <c r="S14" i="33"/>
  <c r="K28" i="5" s="1"/>
  <c r="S9" i="33"/>
  <c r="G10" i="33"/>
  <c r="S10" i="33" s="1"/>
  <c r="I28" i="5" s="1"/>
  <c r="Y27" i="33"/>
  <c r="S29" i="33"/>
  <c r="AD29" i="33" s="1"/>
  <c r="K39" i="5" s="1"/>
  <c r="W27" i="35"/>
  <c r="AD27" i="35" s="1"/>
  <c r="S27" i="33"/>
  <c r="AB27" i="33" s="1"/>
  <c r="I37" i="5" s="1"/>
  <c r="G14" i="35"/>
  <c r="Q10" i="35"/>
  <c r="G7" i="35"/>
  <c r="S7" i="35" s="1"/>
  <c r="G34" i="34" s="1"/>
  <c r="W27" i="33"/>
  <c r="AD27" i="33" s="1"/>
  <c r="K37" i="5" s="1"/>
  <c r="M6" i="33"/>
  <c r="O16" i="33"/>
  <c r="S16" i="33" s="1"/>
  <c r="K16" i="35"/>
  <c r="K18" i="34"/>
  <c r="G7" i="33"/>
  <c r="S7" i="33" s="1"/>
  <c r="G28" i="5" s="1"/>
  <c r="I14" i="33"/>
  <c r="Y35" i="33"/>
  <c r="AF35" i="33" s="1"/>
  <c r="M45" i="5" s="1"/>
  <c r="I14" i="35"/>
  <c r="W31" i="33"/>
  <c r="S22" i="35"/>
  <c r="K6" i="33"/>
  <c r="S6" i="33" s="1"/>
  <c r="E37" i="5"/>
  <c r="S21" i="33"/>
  <c r="Y33" i="33"/>
  <c r="AF33" i="33" s="1"/>
  <c r="M43" i="5" s="1"/>
  <c r="K17" i="33"/>
  <c r="S17" i="33" s="1"/>
  <c r="M28" i="5" s="1"/>
  <c r="S37" i="33"/>
  <c r="AB37" i="33" s="1"/>
  <c r="I47" i="5" s="1"/>
  <c r="M13" i="33"/>
  <c r="G13" i="35"/>
  <c r="G6" i="35"/>
  <c r="S6" i="35" s="1"/>
  <c r="Y37" i="33"/>
  <c r="S31" i="33"/>
  <c r="AB31" i="33" s="1"/>
  <c r="I41" i="5" s="1"/>
  <c r="I14" i="21"/>
  <c r="I17" i="35"/>
  <c r="S17" i="35" s="1"/>
  <c r="M34" i="34" s="1"/>
  <c r="U37" i="35"/>
  <c r="AB37" i="35" s="1"/>
  <c r="W37" i="33"/>
  <c r="W29" i="35"/>
  <c r="S33" i="33"/>
  <c r="AB33" i="33" s="1"/>
  <c r="I43" i="5" s="1"/>
  <c r="G10" i="35"/>
  <c r="S10" i="35" s="1"/>
  <c r="I34" i="34" s="1"/>
  <c r="W33" i="33"/>
  <c r="AD33" i="33" s="1"/>
  <c r="K43" i="5" s="1"/>
  <c r="U27" i="35"/>
  <c r="AB27" i="35" s="1"/>
  <c r="K13" i="33"/>
  <c r="S13" i="33" s="1"/>
  <c r="Q13" i="35"/>
  <c r="I7" i="35"/>
  <c r="U29" i="35"/>
  <c r="U31" i="35"/>
  <c r="AB31" i="35" s="1"/>
  <c r="Q14" i="35"/>
  <c r="Y29" i="35"/>
  <c r="W33" i="35"/>
  <c r="AD33" i="35" s="1"/>
  <c r="S29" i="35"/>
  <c r="M9" i="35"/>
  <c r="S9" i="35" s="1"/>
  <c r="AD6" i="33" l="1"/>
  <c r="G26" i="5"/>
  <c r="G30" i="5" s="1"/>
  <c r="I32" i="34"/>
  <c r="I36" i="34" s="1"/>
  <c r="AD7" i="35"/>
  <c r="AD9" i="33"/>
  <c r="M26" i="5"/>
  <c r="M30" i="5" s="1"/>
  <c r="M32" i="5" s="1"/>
  <c r="AD8" i="33"/>
  <c r="K26" i="5"/>
  <c r="K30" i="5" s="1"/>
  <c r="K32" i="5" s="1"/>
  <c r="I26" i="5"/>
  <c r="I30" i="5" s="1"/>
  <c r="I32" i="5" s="1"/>
  <c r="AD7" i="33"/>
  <c r="AB29" i="33"/>
  <c r="I39" i="5" s="1"/>
  <c r="AF29" i="35"/>
  <c r="S14" i="35"/>
  <c r="K34" i="34" s="1"/>
  <c r="AF31" i="33"/>
  <c r="M41" i="5" s="1"/>
  <c r="G32" i="34"/>
  <c r="G36" i="34" s="1"/>
  <c r="AD6" i="35"/>
  <c r="AD29" i="35"/>
  <c r="AF37" i="33"/>
  <c r="M47" i="5" s="1"/>
  <c r="AB29" i="35"/>
  <c r="S13" i="35"/>
  <c r="AD37" i="33"/>
  <c r="K47" i="5" s="1"/>
  <c r="AD31" i="33"/>
  <c r="K41" i="5" s="1"/>
  <c r="AF27" i="33"/>
  <c r="M37" i="5" s="1"/>
  <c r="AD9" i="35"/>
  <c r="AF9" i="35" s="1"/>
  <c r="M32" i="34"/>
  <c r="M36" i="34" s="1"/>
  <c r="M38" i="34" s="1"/>
  <c r="K32" i="34" l="1"/>
  <c r="K36" i="34" s="1"/>
  <c r="K38" i="34" s="1"/>
  <c r="AD8" i="35"/>
  <c r="AF8" i="35" s="1"/>
  <c r="I38" i="34"/>
  <c r="AF7" i="35"/>
</calcChain>
</file>

<file path=xl/sharedStrings.xml><?xml version="1.0" encoding="utf-8"?>
<sst xmlns="http://schemas.openxmlformats.org/spreadsheetml/2006/main" count="250" uniqueCount="145">
  <si>
    <t>PERSPECTIVE:</t>
  </si>
  <si>
    <t>POPULATION:</t>
  </si>
  <si>
    <t>Cost of Complications</t>
  </si>
  <si>
    <r>
      <t>1</t>
    </r>
    <r>
      <rPr>
        <vertAlign val="superscript"/>
        <sz val="11"/>
        <color indexed="8"/>
        <rFont val="Calibri"/>
        <family val="2"/>
      </rPr>
      <t xml:space="preserve">st </t>
    </r>
    <r>
      <rPr>
        <sz val="11"/>
        <color theme="1"/>
        <rFont val="Calibri"/>
        <family val="2"/>
        <scheme val="minor"/>
      </rPr>
      <t xml:space="preserve"> column (width = 2.00)</t>
    </r>
  </si>
  <si>
    <r>
      <t>2</t>
    </r>
    <r>
      <rPr>
        <vertAlign val="superscript"/>
        <sz val="11"/>
        <color indexed="8"/>
        <rFont val="Calibri"/>
        <family val="2"/>
      </rPr>
      <t xml:space="preserve">nd </t>
    </r>
    <r>
      <rPr>
        <sz val="11"/>
        <color theme="1"/>
        <rFont val="Calibri"/>
        <family val="2"/>
        <scheme val="minor"/>
      </rPr>
      <t xml:space="preserve"> column (width = 17.00)</t>
    </r>
  </si>
  <si>
    <r>
      <t>3</t>
    </r>
    <r>
      <rPr>
        <vertAlign val="superscript"/>
        <sz val="11"/>
        <color indexed="8"/>
        <rFont val="Calibri"/>
        <family val="2"/>
      </rPr>
      <t xml:space="preserve">rd </t>
    </r>
    <r>
      <rPr>
        <sz val="11"/>
        <color theme="1"/>
        <rFont val="Calibri"/>
        <family val="2"/>
        <scheme val="minor"/>
      </rPr>
      <t xml:space="preserve"> column (width = 2.00)</t>
    </r>
  </si>
  <si>
    <t>Bard Dark Green</t>
  </si>
  <si>
    <t>Bard Light Green</t>
  </si>
  <si>
    <t>Grey 80% (allowed)</t>
  </si>
  <si>
    <t>Grey 25% (allowed)</t>
  </si>
  <si>
    <r>
      <t>Place for 1</t>
    </r>
    <r>
      <rPr>
        <vertAlign val="superscript"/>
        <sz val="11"/>
        <color indexed="8"/>
        <rFont val="Calibri"/>
        <family val="2"/>
      </rPr>
      <t>st</t>
    </r>
    <r>
      <rPr>
        <sz val="11"/>
        <color theme="1"/>
        <rFont val="Calibri"/>
        <family val="2"/>
        <scheme val="minor"/>
      </rPr>
      <t xml:space="preserve"> buttom</t>
    </r>
  </si>
  <si>
    <t>6 rows (height = 15)</t>
  </si>
  <si>
    <r>
      <t>4</t>
    </r>
    <r>
      <rPr>
        <vertAlign val="superscript"/>
        <sz val="11"/>
        <color indexed="8"/>
        <rFont val="Calibri"/>
        <family val="2"/>
      </rPr>
      <t xml:space="preserve">th </t>
    </r>
    <r>
      <rPr>
        <sz val="11"/>
        <color theme="1"/>
        <rFont val="Calibri"/>
        <family val="2"/>
        <scheme val="minor"/>
      </rPr>
      <t xml:space="preserve"> column (width = 2.00)</t>
    </r>
  </si>
  <si>
    <r>
      <t xml:space="preserve">Complications avoided with </t>
    </r>
    <r>
      <rPr>
        <b/>
        <sz val="14"/>
        <color indexed="63"/>
        <rFont val="Calibri"/>
        <family val="2"/>
      </rPr>
      <t>Phasix</t>
    </r>
    <r>
      <rPr>
        <b/>
        <vertAlign val="superscript"/>
        <sz val="14"/>
        <color indexed="63"/>
        <rFont val="Calibri"/>
        <family val="2"/>
      </rPr>
      <t>TM</t>
    </r>
    <r>
      <rPr>
        <b/>
        <sz val="14"/>
        <color indexed="63"/>
        <rFont val="Calibri"/>
        <family val="2"/>
      </rPr>
      <t xml:space="preserve"> Mesh:</t>
    </r>
  </si>
  <si>
    <t>Phasix</t>
  </si>
  <si>
    <t>Current Scenario</t>
  </si>
  <si>
    <t>Current Scenario (units)</t>
  </si>
  <si>
    <t>€</t>
  </si>
  <si>
    <t>£</t>
  </si>
  <si>
    <t>$</t>
  </si>
  <si>
    <t>Biologic</t>
  </si>
  <si>
    <t>Mesh Technologies</t>
  </si>
  <si>
    <t>Mesh Cost</t>
  </si>
  <si>
    <t>Current</t>
  </si>
  <si>
    <t>TOTAL</t>
  </si>
  <si>
    <t>Cost of Meshes</t>
  </si>
  <si>
    <t>Costs</t>
  </si>
  <si>
    <t>Incidence by Technology</t>
  </si>
  <si>
    <t>Patients with previous wound infection and comorbidities experience higher rates of surgical site occurrences (SSO) and surgical site infections (SSI). The increased rate of early complications can impact the long-term patient outcome with a mesh or biologic hernia repair.</t>
  </si>
  <si>
    <t>For high-risk/comorbid patients, surgeons have had to choose between permanent synthetic meshes and biologic grafts—and their inherent pros and cons.</t>
  </si>
  <si>
    <t>Challenges with High-Risk Patients.</t>
  </si>
  <si>
    <t>Commonly Used Mesh.</t>
  </si>
  <si>
    <t>COMPLICATIONS</t>
  </si>
  <si>
    <r>
      <rPr>
        <b/>
        <sz val="16"/>
        <color indexed="9"/>
        <rFont val="Calibri"/>
        <family val="2"/>
      </rPr>
      <t xml:space="preserve"> ▪ Phasix</t>
    </r>
    <r>
      <rPr>
        <b/>
        <vertAlign val="superscript"/>
        <sz val="16"/>
        <color indexed="9"/>
        <rFont val="Calibri"/>
        <family val="2"/>
      </rPr>
      <t>TM</t>
    </r>
    <r>
      <rPr>
        <b/>
        <sz val="16"/>
        <color indexed="9"/>
        <rFont val="Calibri"/>
        <family val="2"/>
      </rPr>
      <t xml:space="preserve"> </t>
    </r>
    <r>
      <rPr>
        <sz val="16"/>
        <color indexed="9"/>
        <rFont val="Calibri"/>
        <family val="2"/>
      </rPr>
      <t xml:space="preserve">is a </t>
    </r>
    <r>
      <rPr>
        <u/>
        <sz val="16"/>
        <color indexed="9"/>
        <rFont val="Calibri"/>
        <family val="2"/>
      </rPr>
      <t>biologically derived scaffold designed to provide the repair strength of a synthetic mesh and the</t>
    </r>
    <r>
      <rPr>
        <sz val="16"/>
        <color indexed="9"/>
        <rFont val="Calibri"/>
        <family val="2"/>
      </rPr>
      <t xml:space="preserve"> </t>
    </r>
    <r>
      <rPr>
        <u/>
        <sz val="16"/>
        <color indexed="9"/>
        <rFont val="Calibri"/>
        <family val="2"/>
      </rPr>
      <t>remodeling characteristics of a biologic graft</t>
    </r>
    <r>
      <rPr>
        <sz val="16"/>
        <color indexed="9"/>
        <rFont val="Calibri"/>
        <family val="2"/>
      </rPr>
      <t>(2).</t>
    </r>
    <r>
      <rPr>
        <sz val="16"/>
        <color indexed="9"/>
        <rFont val="Calibri"/>
        <family val="2"/>
      </rPr>
      <t xml:space="preserve"> 
</t>
    </r>
  </si>
  <si>
    <r>
      <rPr>
        <b/>
        <sz val="16"/>
        <color indexed="9"/>
        <rFont val="Calibri"/>
        <family val="2"/>
      </rPr>
      <t xml:space="preserve"> ▪ </t>
    </r>
    <r>
      <rPr>
        <sz val="16"/>
        <color indexed="9"/>
        <rFont val="Calibri"/>
        <family val="2"/>
      </rPr>
      <t>Phasix</t>
    </r>
    <r>
      <rPr>
        <vertAlign val="superscript"/>
        <sz val="16"/>
        <color indexed="9"/>
        <rFont val="Calibri"/>
        <family val="2"/>
      </rPr>
      <t>TM</t>
    </r>
    <r>
      <rPr>
        <sz val="16"/>
        <color indexed="9"/>
        <rFont val="Calibri"/>
        <family val="2"/>
      </rPr>
      <t xml:space="preserve"> ST incorporates a hydrogel barrier for intraabdominal placement. 
</t>
    </r>
  </si>
  <si>
    <t>Worst-Case Scenario</t>
  </si>
  <si>
    <t>Proposal 1</t>
  </si>
  <si>
    <t>Proposal 2</t>
  </si>
  <si>
    <t>Proposal 3</t>
  </si>
  <si>
    <t>Prop. 1</t>
  </si>
  <si>
    <t>Prop. 2</t>
  </si>
  <si>
    <t>Prop. 3</t>
  </si>
  <si>
    <t>Potential Complications vs Current</t>
  </si>
  <si>
    <t>Potential Complications</t>
  </si>
  <si>
    <t>Proposal 1 (units)</t>
  </si>
  <si>
    <t>Proposal 3 (units)</t>
  </si>
  <si>
    <t>Proposal 2 (units)</t>
  </si>
  <si>
    <t>Total Costs</t>
  </si>
  <si>
    <t>1. Internal market research, data on file, 2015.</t>
  </si>
  <si>
    <t>Default Values</t>
  </si>
  <si>
    <t xml:space="preserve">  </t>
  </si>
  <si>
    <t>5. Harth KC, et al. Effect of surgical wound classification on biologic graft performance in complex hernia repair: an experimental study. Surgery 2013; 153(4): 481-92.</t>
  </si>
  <si>
    <t>4. Annor AH, Tang ME, Pui CL, Ebersole GC, Frisella MM, Matthews BD, Deeken CR. Effect of enzymatic degradation on the mechanical properties of biological scaffold materials. Surgical Endoscopy 2012; 26(10): 2767-778.</t>
  </si>
  <si>
    <t>3. Itani KM, et al. Prospective study of single-stage repair of contaminated hernias using a biologic porcine tissue matrix: the RICH Study. Surgery 2012; 152(3): 498-505.</t>
  </si>
  <si>
    <t>2. Liang MK, Li LT, Nguyen MT, Berger RL, Hicks SC, Kao LS. Abdominal reoperation and mesh explantation following open ventral hernia repair with mesh. The American  Journal of Surgery 2014; 208(4): 670-76.</t>
  </si>
  <si>
    <t>Permanent</t>
  </si>
  <si>
    <t>7. Mauskopf JA, et al. Principles of Good Practice for Budget Impact Analysis: Report of the ISPOR Task Force on Good Research Practices—Budget Impact Analysis. Value in Health 2007; 10 (5): 336-347</t>
  </si>
  <si>
    <t>6. Ortega-Deballon P, et al. Efficience des renforts de paroi en situation a risque infectieux en France. In SFCD 2017. November 29th - December 1st. Chessy-France</t>
  </si>
  <si>
    <r>
      <t>Source: default values were set as reported by Ortega-Deballon 2017</t>
    </r>
    <r>
      <rPr>
        <i/>
        <vertAlign val="superscript"/>
        <sz val="14"/>
        <color indexed="8"/>
        <rFont val="Calibri"/>
        <family val="2"/>
      </rPr>
      <t>6</t>
    </r>
    <r>
      <rPr>
        <i/>
        <sz val="14"/>
        <color indexed="8"/>
        <rFont val="Calibri"/>
        <family val="2"/>
      </rPr>
      <t xml:space="preserve">, as starting point. Afterwards, the institution validated and or changed those values, according to its specific experience.  </t>
    </r>
  </si>
  <si>
    <t>PENDING</t>
  </si>
  <si>
    <t>This is the FULL version (only for experts). Create a simpler one, for Phasix Champions</t>
  </si>
  <si>
    <t>Block cells</t>
  </si>
  <si>
    <t>Gather the required Regulatory Info</t>
  </si>
  <si>
    <t>Validate with HEOR (mention to them the point #2)</t>
  </si>
  <si>
    <t>Ortega-Deballón (reference translated)?</t>
  </si>
  <si>
    <t>Hide tabs ("close" the model)</t>
  </si>
  <si>
    <t xml:space="preserve">• This document and the information contained herein is for general information purposes only and is not intended, and does not constitute, legal, reimbursement, business, or other advice. Furthermore, it does not constitute a representation or guarantee of cost-effectiveness, and it is not intended to increase or maximize payment by any payer. Nothing in this document should be construed as a guarantee by C.R. Bard, Inc. or its affiliates regarding cost-effectiveness, expenditure reduction, reimbursement or payment amounts, or that reimbursement or other payment will be received. The ultimate responsibility for determining cost-effectiveness and obtaining payment/reimbursement remains with the customer. This includes the responsibility for accuracy and veracity of all claims submitted to third-party payers. Also note that actual costs for products and services and any related expenditures vary, and that the information presented herein represents only one of many potential scenarios, based on the assumptions, variables, and data presented. In addition, the customer should note that laws, regulations, and coverage policies are complex and are updated frequently, and, therefore, the customer should check with its local carriers or intermediaries often and should consult with legal counsel or a financial or reimbursement specialist for any questions related to cost-effectiveness, expenditure reduction, billing, reimbursement or any related issue.
• The economic results in this document are supported by a model that provides an estimation of the potential costs (or cost savings) associated with using PhasixTM Mesh in Complex Abdominal Wall repair. Model inputs consisted of a number of variables, including estimated complication rates, product mix and device costs. The parameter inputs are based on  clinical trial results where possible. The economic results may not be predictive for all users. Individual results may vary depending on a variety of user and patient attributes.
• The model is intended solely as an aid to current decision making, and outputs from the model should always be considered conditional upon the input and assumptions. Any information contained within the model is not a substitute for clinical judgment.
• This presentation is not intended as a replacement for the detailed information contained in the IFU. Bard, Davol and Phasix are trademarks and/or registered trademarks of C. R. Bard, Inc. © 2017 C.R. Bard, Inc. All rights reserved. 
</t>
  </si>
  <si>
    <t>Les défis avec les patients à haut risque.</t>
  </si>
  <si>
    <t>Les patients présentant une infection des plaies et des comorbidités  associées présentent des risques plus élevés de récidives  (SSO) et d'infections  (SSI). L'augmentation du taux de complications précoces peut avoir une incidence sur les résultats à long terme du patient lors d'une réparation pariétale ou d'une hernie.</t>
  </si>
  <si>
    <t>Prothèses couramment utilisées.</t>
  </si>
  <si>
    <t>Pour les patients à haut risque / comorbides, les chirurgiens doivent choisir entre des mailles synthétiques permanentes et les prothèses biologiques avec leurs caractéristiques associées.</t>
  </si>
  <si>
    <t>PERIODE:</t>
  </si>
  <si>
    <t>COMPARATEURS:</t>
  </si>
  <si>
    <t># CAS/AN:</t>
  </si>
  <si>
    <r>
      <t>Dans notre modèle économique de santé, une analyse d'impact budgétaire (AIB) est une partie essentielle pour évaluer une nouvelle technologie de soins</t>
    </r>
    <r>
      <rPr>
        <sz val="16"/>
        <color indexed="8"/>
        <rFont val="Calibri"/>
        <family val="2"/>
      </rPr>
      <t xml:space="preserve">.   </t>
    </r>
  </si>
  <si>
    <t>Le AIB est un moyen de synthétiser les connaissances disponibles. Son but n'est pas de produire des estimations exactes, mais de fournir un cadre  valide («modèle»), avec la conception la plus simple permettant de comprendre les relations entre les caractéristiques et les conséquences budgétaires possibles en cas d'adoption.</t>
  </si>
  <si>
    <t>Schéma du modèle.</t>
  </si>
  <si>
    <t>Méthodes: Analyse d'impact budgétaire.</t>
  </si>
  <si>
    <r>
      <t>Source: adapté du rapport de l'ISPOR sur les bonnes pratiques pour l'analyse de l'impact budgétaire</t>
    </r>
    <r>
      <rPr>
        <i/>
        <vertAlign val="superscript"/>
        <sz val="14"/>
        <color indexed="8"/>
        <rFont val="Calibri"/>
        <family val="2"/>
      </rPr>
      <t>7</t>
    </r>
    <r>
      <rPr>
        <i/>
        <sz val="14"/>
        <color indexed="8"/>
        <rFont val="Calibri"/>
        <family val="2"/>
      </rPr>
      <t xml:space="preserve">. </t>
    </r>
  </si>
  <si>
    <t>CONTEXTE</t>
  </si>
  <si>
    <t>CONSEQUENCES (Complications/Coûts)</t>
  </si>
  <si>
    <t>RESULTATS</t>
  </si>
  <si>
    <t xml:space="preserve">
 · Coût de l'achat de la maille 
 · Coûts des conséquences cliniques potentiellement évitées.</t>
  </si>
  <si>
    <t>18 mois</t>
  </si>
  <si>
    <t>Hypothèses du modèle.</t>
  </si>
  <si>
    <t>• D'autres complications ne conduisent pas à un écart important dans les résultats du BIA, soit en raison de leur faible coût, soit de leur très faible taux d'incidence. En outre, l'analyse exclut les complications qui ne peuvent pas être clairement attribuées au maillage utilisé (valable également aux explantations autre que cause  prothétique).</t>
  </si>
  <si>
    <t>• Compte tenu de la façon dont les complications cliniques sont rapportées dans la plupart des études cliniques, celles incluses dans cette analyse seront considérées comme indépendantes.</t>
  </si>
  <si>
    <t>Coût de la maille (utilisation annuelle)</t>
  </si>
  <si>
    <t>Technologie de la maille</t>
  </si>
  <si>
    <t>Scenario actuel (par an)</t>
  </si>
  <si>
    <t>Scenarios alternatifs</t>
  </si>
  <si>
    <t>Proposition 1</t>
  </si>
  <si>
    <t>Proposition 2</t>
  </si>
  <si>
    <t>Proposition 3</t>
  </si>
  <si>
    <t>Unités</t>
  </si>
  <si>
    <t xml:space="preserve">2 étapes </t>
  </si>
  <si>
    <t>A.M.</t>
  </si>
  <si>
    <t xml:space="preserve">Assurance Maladie </t>
  </si>
  <si>
    <t>Coût moyen</t>
  </si>
  <si>
    <t>Note: aucune prothèse n'est recommandée en présence d'une infection.</t>
  </si>
  <si>
    <t>Incidences et coûts des différentes suites cliniques :</t>
  </si>
  <si>
    <t xml:space="preserve">Incidence par technologie </t>
  </si>
  <si>
    <t>Coûts</t>
  </si>
  <si>
    <t>Contexte:</t>
  </si>
  <si>
    <t>Total des coûts pour chaque scénario (million €):</t>
  </si>
  <si>
    <t>Analyse de l'impact budgétaire :</t>
  </si>
  <si>
    <t>Complications éventuelles (vs scén. actuel)</t>
  </si>
  <si>
    <t>Scénario actuel</t>
  </si>
  <si>
    <t>Coûts des complications</t>
  </si>
  <si>
    <t>TOTAL COUTS</t>
  </si>
  <si>
    <t>Impact budgét. pour :</t>
  </si>
  <si>
    <t>Contexte :</t>
  </si>
  <si>
    <t>Données pour l'analyse de l'impact :</t>
  </si>
  <si>
    <t>Scenario de base</t>
  </si>
  <si>
    <t>Pire scénario</t>
  </si>
  <si>
    <t>Resultat de l'analyse de sensibilité :</t>
  </si>
  <si>
    <t>Coût des complications</t>
  </si>
  <si>
    <t>CAWR-Prosthèse</t>
  </si>
  <si>
    <t>P. permanente</t>
  </si>
  <si>
    <t>P. biologique</t>
  </si>
  <si>
    <t>Coût de la prothèse</t>
  </si>
  <si>
    <r>
      <t>Source: valeurs par défaut ont été fixées comme indiqué par Ortega-Deballon et al 2017</t>
    </r>
    <r>
      <rPr>
        <i/>
        <vertAlign val="superscript"/>
        <sz val="14"/>
        <color indexed="8"/>
        <rFont val="Calibri"/>
        <family val="2"/>
      </rPr>
      <t>6</t>
    </r>
    <r>
      <rPr>
        <i/>
        <sz val="14"/>
        <color indexed="8"/>
        <rFont val="Calibri"/>
        <family val="2"/>
      </rPr>
      <t xml:space="preserve">. </t>
    </r>
    <r>
      <rPr>
        <i/>
        <sz val="14"/>
        <color indexed="8"/>
        <rFont val="Calibri"/>
        <family val="2"/>
      </rPr>
      <t xml:space="preserve">
Note: aucune prothèse n'est recommandée en présence d'une infection.</t>
    </r>
  </si>
  <si>
    <r>
      <t>Source: Les valeurs par défaut ont été définies par Ortega-Deballon et al 2017</t>
    </r>
    <r>
      <rPr>
        <i/>
        <vertAlign val="superscript"/>
        <sz val="14"/>
        <color indexed="8"/>
        <rFont val="Calibri"/>
        <family val="2"/>
      </rPr>
      <t>6</t>
    </r>
    <r>
      <rPr>
        <i/>
        <sz val="14"/>
        <color indexed="8"/>
        <rFont val="Calibri"/>
        <family val="2"/>
      </rPr>
      <t>. Ensui</t>
    </r>
    <r>
      <rPr>
        <i/>
        <sz val="14"/>
        <rFont val="Calibri"/>
        <family val="2"/>
      </rPr>
      <t>te, l'institution</t>
    </r>
    <r>
      <rPr>
        <i/>
        <sz val="14"/>
        <color indexed="8"/>
        <rFont val="Calibri"/>
        <family val="2"/>
      </rPr>
      <t xml:space="preserve"> a validé ou modifié ces valeurs en fonction de son expérience.  
Note: aucune prothèse n'est recommandée en présence d'une infection.</t>
    </r>
  </si>
  <si>
    <r>
      <t>Source: valeurs par défaut définies par Ortega-Deballon et al 2017</t>
    </r>
    <r>
      <rPr>
        <i/>
        <vertAlign val="superscript"/>
        <sz val="14"/>
        <color indexed="8"/>
        <rFont val="Calibri"/>
        <family val="2"/>
      </rPr>
      <t>6</t>
    </r>
    <r>
      <rPr>
        <i/>
        <sz val="14"/>
        <color indexed="8"/>
        <rFont val="Calibri"/>
        <family val="2"/>
      </rPr>
      <t xml:space="preserve">, comme point de départ. Ensuite, l'institution a validé ou modifié ces valeurs en fonction de son expérience.  </t>
    </r>
  </si>
  <si>
    <t>8. Carbonell AM, Criss CN, Cobb WS, et al. Outcomes of Synthetic Mesh in Contaminated Ventral Hernia Repairs. J Am Coll Surg. 2013; 217(6): 991-8.</t>
  </si>
  <si>
    <t>9. Liang MK, Li LT, Nguyen MT, Berger RL, Hicks SC, Kao LS. Abdominal reoperation and mesh explantation following open ventral hernia repair with mesh. The American  Journal of Surgery 2014; 208(4): 670-76.</t>
  </si>
  <si>
    <t>10. Itani KM, et al. Prospective study of single-stage repair of contaminated hernias using a biologic porcine tissue matrix: the RICH Study. Surgery 2012; 152(3): 498-505.</t>
  </si>
  <si>
    <t>11. Roth JS, Anthone GJ, Selzer DJ, et al.  Prospective evaluation of poly-4-hydroxybutyrate mesh in CDC class I/high-risk ventral and incisional hernia repair: 18-month follow-up. Surg Endosc (ahead  of print) DOI 10.1007/s00464-017-5886-1</t>
  </si>
  <si>
    <t>12. Auer TS, Pfeifer J, Waha JE. Complex and infected ventral hernia repair using Poly-4-Hydroxybuteryte (P4HB) meshes – early results. In SAGES 2017. March 22th – 25th Houston TX</t>
  </si>
  <si>
    <t>13. Renard Y et al. Surgery (under review)</t>
  </si>
  <si>
    <t>Cas complexes de reconstruction de paroi avec prothèse</t>
  </si>
  <si>
    <r>
      <t>Source: valeurs par défaut sont définies par Ortega-Deballon et al 2017</t>
    </r>
    <r>
      <rPr>
        <i/>
        <vertAlign val="superscript"/>
        <sz val="14"/>
        <color indexed="8"/>
        <rFont val="Calibri"/>
        <family val="2"/>
      </rPr>
      <t>6</t>
    </r>
    <r>
      <rPr>
        <i/>
        <sz val="14"/>
        <color indexed="8"/>
        <rFont val="Calibri"/>
        <family val="2"/>
      </rPr>
      <t>, basé sur leurs pratiques chirurgicales et sur les etudes cliniques citées en référence authors</t>
    </r>
    <r>
      <rPr>
        <i/>
        <vertAlign val="superscript"/>
        <sz val="14"/>
        <color indexed="8"/>
        <rFont val="Calibri"/>
        <family val="2"/>
      </rPr>
      <t xml:space="preserve">8-13 </t>
    </r>
    <r>
      <rPr>
        <i/>
        <sz val="14"/>
        <color indexed="8"/>
        <rFont val="Calibri"/>
        <family val="2"/>
      </rPr>
      <t xml:space="preserve">. Ensuite, l'institution a validé ou modifié ces valeurs en fonction de son expérience.  </t>
    </r>
  </si>
  <si>
    <t>Explantation prothèse</t>
  </si>
  <si>
    <t>Récidive hernie</t>
  </si>
  <si>
    <t>Infection profonde</t>
  </si>
  <si>
    <t xml:space="preserve">Alternative </t>
  </si>
  <si>
    <t xml:space="preserve"> ▪ Il existe une version  ST qui possède en plus un anti adhérentiel  pour un positionnement intra-abdominal.
</t>
  </si>
  <si>
    <t>BioS</t>
  </si>
  <si>
    <t>2 étapes/BioS</t>
  </si>
  <si>
    <t>Bio/BioS</t>
  </si>
  <si>
    <t>2 étapes+Bio/BioS</t>
  </si>
  <si>
    <t>2étapes+Bio/BioS</t>
  </si>
  <si>
    <r>
      <t xml:space="preserve"> ▪ La prothèse biosynthétique </t>
    </r>
    <r>
      <rPr>
        <u/>
        <sz val="16"/>
        <color indexed="9"/>
        <rFont val="Calibri"/>
        <family val="2"/>
      </rPr>
      <t>est conçue pour fournir la force de réparation d'une maille synthétique et les caractéristiques de remodelage d'une prothèse biologique</t>
    </r>
    <r>
      <rPr>
        <sz val="16"/>
        <color indexed="9"/>
        <rFont val="Calibri"/>
        <family val="2"/>
      </rPr>
      <t>.</t>
    </r>
  </si>
  <si>
    <t>Objectifs : Estimer l'impact économique de l'utilisation des prothèses bioSynthétiques dans les cas complexes.</t>
  </si>
  <si>
    <t>Incident éventuel avec les BioS pour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</si>
</sst>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 #,##0.00\ &quot;€&quot;_-;\-* #,##0.00\ &quot;€&quot;_-;_-* &quot;-&quot;??\ &quot;€&quot;_-;_-@_-"/>
    <numFmt numFmtId="172" formatCode="_-* #,##0\ _P_t_s_-;\-* #,##0\ _P_t_s_-;_-* &quot;-&quot;\ _P_t_s_-;_-@_-"/>
    <numFmt numFmtId="173" formatCode="_-* #,##0.00\ _P_t_s_-;\-* #,##0.00\ _P_t_s_-;_-* &quot;-&quot;??\ _P_t_s_-;_-@_-"/>
    <numFmt numFmtId="174" formatCode="0.0%"/>
    <numFmt numFmtId="175" formatCode="#,##0\ &quot;€&quot;"/>
    <numFmt numFmtId="180" formatCode="#,##0\ [$€-1]"/>
  </numFmts>
  <fonts count="54" x14ac:knownFonts="1">
    <font>
      <sz val="11"/>
      <color theme="1"/>
      <name val="Calibri"/>
      <family val="2"/>
      <scheme val="minor"/>
    </font>
    <font>
      <sz val="10"/>
      <name val="Arial"/>
      <family val="2"/>
    </font>
    <font>
      <vertAlign val="superscript"/>
      <sz val="11"/>
      <color indexed="8"/>
      <name val="Calibri"/>
      <family val="2"/>
    </font>
    <font>
      <b/>
      <sz val="14"/>
      <color indexed="63"/>
      <name val="Calibri"/>
      <family val="2"/>
    </font>
    <font>
      <b/>
      <vertAlign val="superscript"/>
      <sz val="14"/>
      <color indexed="63"/>
      <name val="Calibri"/>
      <family val="2"/>
    </font>
    <font>
      <sz val="16"/>
      <color indexed="8"/>
      <name val="Calibri"/>
      <family val="2"/>
    </font>
    <font>
      <b/>
      <sz val="16"/>
      <name val="Calibri"/>
      <family val="2"/>
    </font>
    <font>
      <b/>
      <sz val="16"/>
      <color indexed="9"/>
      <name val="Calibri"/>
      <family val="2"/>
    </font>
    <font>
      <b/>
      <vertAlign val="superscript"/>
      <sz val="16"/>
      <color indexed="9"/>
      <name val="Calibri"/>
      <family val="2"/>
    </font>
    <font>
      <sz val="16"/>
      <color indexed="9"/>
      <name val="Calibri"/>
      <family val="2"/>
    </font>
    <font>
      <u/>
      <sz val="16"/>
      <color indexed="9"/>
      <name val="Calibri"/>
      <family val="2"/>
    </font>
    <font>
      <vertAlign val="superscript"/>
      <sz val="16"/>
      <color indexed="9"/>
      <name val="Calibri"/>
      <family val="2"/>
    </font>
    <font>
      <i/>
      <sz val="14"/>
      <color indexed="8"/>
      <name val="Calibri"/>
      <family val="2"/>
    </font>
    <font>
      <i/>
      <vertAlign val="superscript"/>
      <sz val="14"/>
      <color indexed="8"/>
      <name val="Calibri"/>
      <family val="2"/>
    </font>
    <font>
      <i/>
      <sz val="14"/>
      <color indexed="8"/>
      <name val="Calibri"/>
      <family val="2"/>
    </font>
    <font>
      <i/>
      <sz val="14"/>
      <name val="Calibri"/>
      <family val="2"/>
    </font>
    <font>
      <i/>
      <vertAlign val="superscript"/>
      <sz val="14"/>
      <color indexed="8"/>
      <name val="Calibri"/>
      <family val="2"/>
    </font>
    <font>
      <i/>
      <sz val="14"/>
      <color indexed="8"/>
      <name val="Calibri"/>
      <family val="2"/>
    </font>
    <font>
      <i/>
      <vertAlign val="superscript"/>
      <sz val="14"/>
      <color indexed="8"/>
      <name val="Calibri"/>
      <family val="2"/>
    </font>
    <font>
      <b/>
      <sz val="14"/>
      <name val="Calibri"/>
      <family val="2"/>
    </font>
    <font>
      <sz val="11"/>
      <color theme="1"/>
      <name val="Calibri"/>
      <family val="2"/>
      <scheme val="minor"/>
    </font>
    <font>
      <sz val="11"/>
      <color rgb="FF4D4D4D"/>
      <name val="Calibri"/>
      <family val="2"/>
      <scheme val="minor"/>
    </font>
    <font>
      <sz val="12"/>
      <color theme="1"/>
      <name val="Calibri"/>
      <family val="2"/>
      <scheme val="minor"/>
    </font>
    <font>
      <b/>
      <u/>
      <sz val="14"/>
      <color theme="1"/>
      <name val="Calibri"/>
      <family val="2"/>
      <scheme val="minor"/>
    </font>
    <font>
      <b/>
      <sz val="13"/>
      <color theme="1"/>
      <name val="Calibri"/>
      <family val="2"/>
      <scheme val="minor"/>
    </font>
    <font>
      <sz val="12"/>
      <color theme="1"/>
      <name val="Calibri"/>
      <family val="2"/>
    </font>
    <font>
      <b/>
      <u/>
      <sz val="20"/>
      <color theme="1"/>
      <name val="Calibri"/>
      <family val="2"/>
      <scheme val="minor"/>
    </font>
    <font>
      <sz val="16"/>
      <color theme="1"/>
      <name val="Calibri"/>
      <family val="2"/>
      <scheme val="minor"/>
    </font>
    <font>
      <sz val="16"/>
      <color theme="0"/>
      <name val="Calibri"/>
      <family val="2"/>
      <scheme val="minor"/>
    </font>
    <font>
      <sz val="16"/>
      <name val="Calibri"/>
      <family val="2"/>
      <scheme val="minor"/>
    </font>
    <font>
      <b/>
      <sz val="16"/>
      <name val="Calibri"/>
      <family val="2"/>
      <scheme val="minor"/>
    </font>
    <font>
      <b/>
      <sz val="16"/>
      <color theme="1"/>
      <name val="Calibri"/>
      <family val="2"/>
      <scheme val="minor"/>
    </font>
    <font>
      <sz val="14"/>
      <color theme="1"/>
      <name val="Calibri"/>
      <family val="2"/>
      <scheme val="minor"/>
    </font>
    <font>
      <b/>
      <sz val="14"/>
      <color theme="1"/>
      <name val="Calibri"/>
      <family val="2"/>
      <scheme val="minor"/>
    </font>
    <font>
      <sz val="16"/>
      <color theme="1"/>
      <name val="Calibri"/>
      <family val="2"/>
    </font>
    <font>
      <i/>
      <sz val="14"/>
      <color theme="1"/>
      <name val="Calibri"/>
      <family val="2"/>
      <scheme val="minor"/>
    </font>
    <font>
      <sz val="12"/>
      <color rgb="FF4D4D4D"/>
      <name val="Calibri"/>
      <family val="2"/>
      <scheme val="minor"/>
    </font>
    <font>
      <b/>
      <sz val="20"/>
      <color theme="1"/>
      <name val="Calibri"/>
      <family val="2"/>
      <scheme val="minor"/>
    </font>
    <font>
      <sz val="14"/>
      <color rgb="FF4D4D4D"/>
      <name val="Calibri"/>
      <family val="2"/>
      <scheme val="minor"/>
    </font>
    <font>
      <b/>
      <sz val="15"/>
      <color theme="1"/>
      <name val="Calibri"/>
      <family val="2"/>
      <scheme val="minor"/>
    </font>
    <font>
      <sz val="14"/>
      <color rgb="FF222222"/>
      <name val="Arial Unicode MS"/>
      <family val="2"/>
    </font>
    <font>
      <sz val="15"/>
      <color theme="1"/>
      <name val="Calibri"/>
      <family val="2"/>
      <scheme val="minor"/>
    </font>
    <font>
      <b/>
      <sz val="13"/>
      <color rgb="FF4D4D4D"/>
      <name val="Calibri"/>
      <family val="2"/>
      <scheme val="minor"/>
    </font>
    <font>
      <b/>
      <sz val="16"/>
      <color theme="1"/>
      <name val="Times New Roman"/>
      <family val="1"/>
    </font>
    <font>
      <sz val="12"/>
      <color rgb="FF0000FF"/>
      <name val="Times New Roman"/>
      <family val="1"/>
    </font>
    <font>
      <sz val="13"/>
      <color theme="1"/>
      <name val="Calibri"/>
      <family val="2"/>
      <scheme val="minor"/>
    </font>
    <font>
      <b/>
      <sz val="12"/>
      <name val="Calibri"/>
      <family val="2"/>
      <scheme val="minor"/>
    </font>
    <font>
      <sz val="16"/>
      <color theme="0"/>
      <name val="Calibri"/>
      <family val="2"/>
    </font>
    <font>
      <sz val="20"/>
      <color theme="1"/>
      <name val="Calibri"/>
      <family val="2"/>
      <scheme val="minor"/>
    </font>
    <font>
      <b/>
      <u/>
      <sz val="18"/>
      <color theme="1"/>
      <name val="Calibri"/>
      <family val="2"/>
      <scheme val="minor"/>
    </font>
    <font>
      <sz val="18"/>
      <color theme="1"/>
      <name val="Calibri"/>
      <family val="2"/>
      <scheme val="minor"/>
    </font>
    <font>
      <b/>
      <sz val="16"/>
      <color theme="0"/>
      <name val="Calibri"/>
      <family val="2"/>
      <scheme val="minor"/>
    </font>
    <font>
      <sz val="14"/>
      <name val="Calibri"/>
      <family val="2"/>
      <scheme val="minor"/>
    </font>
    <font>
      <sz val="13"/>
      <color rgb="FF4D4D4D"/>
      <name val="Calibri"/>
      <family val="2"/>
      <scheme val="minor"/>
    </font>
  </fonts>
  <fills count="14">
    <fill>
      <patternFill patternType="none"/>
    </fill>
    <fill>
      <patternFill patternType="gray125"/>
    </fill>
    <fill>
      <patternFill patternType="solid">
        <fgColor rgb="FF036936"/>
        <bgColor indexed="64"/>
      </patternFill>
    </fill>
    <fill>
      <patternFill patternType="solid">
        <fgColor rgb="FFAECC5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4D4D4D"/>
        <bgColor indexed="64"/>
      </patternFill>
    </fill>
    <fill>
      <patternFill patternType="solid">
        <fgColor rgb="FFDDDDDD"/>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0070C0"/>
        <bgColor indexed="64"/>
      </patternFill>
    </fill>
  </fills>
  <borders count="51">
    <border>
      <left/>
      <right/>
      <top/>
      <bottom/>
      <diagonal/>
    </border>
    <border>
      <left/>
      <right/>
      <top/>
      <bottom style="medium">
        <color indexed="64"/>
      </bottom>
      <diagonal/>
    </border>
    <border>
      <left/>
      <right style="medium">
        <color indexed="64"/>
      </right>
      <top/>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dotted">
        <color indexed="64"/>
      </bottom>
      <diagonal/>
    </border>
    <border>
      <left/>
      <right/>
      <top style="thin">
        <color indexed="64"/>
      </top>
      <bottom/>
      <diagonal/>
    </border>
    <border>
      <left/>
      <right/>
      <top/>
      <bottom style="double">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dotted">
        <color indexed="64"/>
      </left>
      <right/>
      <top/>
      <bottom/>
      <diagonal/>
    </border>
    <border>
      <left/>
      <right style="dotted">
        <color indexed="64"/>
      </right>
      <top/>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right/>
      <top/>
      <bottom style="thin">
        <color indexed="64"/>
      </bottom>
      <diagonal/>
    </border>
    <border>
      <left style="dotted">
        <color indexed="64"/>
      </left>
      <right style="thin">
        <color indexed="64"/>
      </right>
      <top/>
      <bottom style="thin">
        <color indexed="64"/>
      </bottom>
      <diagonal/>
    </border>
    <border>
      <left/>
      <right style="medium">
        <color indexed="64"/>
      </right>
      <top/>
      <bottom style="medium">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otted">
        <color indexed="64"/>
      </right>
      <top/>
      <bottom style="dotted">
        <color indexed="64"/>
      </bottom>
      <diagonal/>
    </border>
    <border>
      <left style="dotted">
        <color indexed="64"/>
      </left>
      <right style="thin">
        <color indexed="64"/>
      </right>
      <top style="thin">
        <color indexed="64"/>
      </top>
      <bottom/>
      <diagonal/>
    </border>
    <border>
      <left style="dotted">
        <color indexed="64"/>
      </left>
      <right style="thin">
        <color indexed="64"/>
      </right>
      <top/>
      <bottom style="dotted">
        <color indexed="64"/>
      </bottom>
      <diagonal/>
    </border>
    <border>
      <left style="dotted">
        <color indexed="64"/>
      </left>
      <right/>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style="dotted">
        <color indexed="64"/>
      </bottom>
      <diagonal/>
    </border>
    <border>
      <left style="dotted">
        <color indexed="64"/>
      </left>
      <right/>
      <top style="thin">
        <color indexed="64"/>
      </top>
      <bottom/>
      <diagonal/>
    </border>
    <border>
      <left/>
      <right style="dotted">
        <color indexed="64"/>
      </right>
      <top style="thin">
        <color indexed="64"/>
      </top>
      <bottom/>
      <diagonal/>
    </border>
    <border>
      <left style="double">
        <color rgb="FF036936"/>
      </left>
      <right/>
      <top/>
      <bottom/>
      <diagonal/>
    </border>
    <border>
      <left/>
      <right style="double">
        <color rgb="FF036936"/>
      </right>
      <top/>
      <bottom/>
      <diagonal/>
    </border>
    <border>
      <left style="double">
        <color rgb="FF036936"/>
      </left>
      <right style="double">
        <color rgb="FF036936"/>
      </right>
      <top/>
      <bottom/>
      <diagonal/>
    </border>
    <border>
      <left style="double">
        <color rgb="FF036936"/>
      </left>
      <right/>
      <top/>
      <bottom style="double">
        <color rgb="FF036936"/>
      </bottom>
      <diagonal/>
    </border>
    <border>
      <left/>
      <right style="double">
        <color rgb="FF036936"/>
      </right>
      <top/>
      <bottom style="double">
        <color rgb="FF036936"/>
      </bottom>
      <diagonal/>
    </border>
    <border>
      <left style="double">
        <color rgb="FF036936"/>
      </left>
      <right style="double">
        <color rgb="FF036936"/>
      </right>
      <top/>
      <bottom style="double">
        <color rgb="FF036936"/>
      </bottom>
      <diagonal/>
    </border>
    <border>
      <left style="double">
        <color rgb="FF036936"/>
      </left>
      <right style="double">
        <color rgb="FF036936"/>
      </right>
      <top style="double">
        <color rgb="FF036936"/>
      </top>
      <bottom/>
      <diagonal/>
    </border>
    <border>
      <left style="double">
        <color rgb="FF036936"/>
      </left>
      <right/>
      <top style="double">
        <color rgb="FF036936"/>
      </top>
      <bottom/>
      <diagonal/>
    </border>
    <border>
      <left/>
      <right style="double">
        <color rgb="FF036936"/>
      </right>
      <top style="double">
        <color rgb="FF036936"/>
      </top>
      <bottom/>
      <diagonal/>
    </border>
  </borders>
  <cellStyleXfs count="8">
    <xf numFmtId="0" fontId="0" fillId="0" borderId="0"/>
    <xf numFmtId="172" fontId="1" fillId="0" borderId="0" applyFont="0" applyFill="0" applyBorder="0" applyAlignment="0" applyProtection="0"/>
    <xf numFmtId="173" fontId="1" fillId="0" borderId="0" applyFont="0" applyFill="0" applyBorder="0" applyAlignment="0" applyProtection="0"/>
    <xf numFmtId="44" fontId="1" fillId="0" borderId="0" applyFont="0" applyFill="0" applyBorder="0" applyAlignment="0" applyProtection="0"/>
    <xf numFmtId="0" fontId="20" fillId="0" borderId="0"/>
    <xf numFmtId="0" fontId="1" fillId="0" borderId="0"/>
    <xf numFmtId="9" fontId="1" fillId="0" borderId="0" applyFont="0" applyFill="0" applyBorder="0" applyAlignment="0" applyProtection="0"/>
    <xf numFmtId="9" fontId="20" fillId="0" borderId="0" applyFont="0" applyFill="0" applyBorder="0" applyAlignment="0" applyProtection="0"/>
  </cellStyleXfs>
  <cellXfs count="400">
    <xf numFmtId="0" fontId="0" fillId="0" borderId="0" xfId="0"/>
    <xf numFmtId="0" fontId="21" fillId="0" borderId="0" xfId="0" applyFont="1"/>
    <xf numFmtId="0" fontId="0" fillId="2" borderId="0" xfId="0" applyFill="1"/>
    <xf numFmtId="0" fontId="0" fillId="3" borderId="0" xfId="0" applyFill="1"/>
    <xf numFmtId="0" fontId="0" fillId="0" borderId="1" xfId="0" applyBorder="1"/>
    <xf numFmtId="0" fontId="22" fillId="0" borderId="0" xfId="0" applyFont="1"/>
    <xf numFmtId="0" fontId="0" fillId="0" borderId="0" xfId="0"/>
    <xf numFmtId="0" fontId="0" fillId="0" borderId="0" xfId="0" applyBorder="1"/>
    <xf numFmtId="0" fontId="22" fillId="0" borderId="0" xfId="0" applyFont="1" applyFill="1"/>
    <xf numFmtId="0" fontId="0" fillId="0" borderId="2" xfId="0" applyBorder="1"/>
    <xf numFmtId="0" fontId="0" fillId="4" borderId="0" xfId="0" applyFill="1"/>
    <xf numFmtId="0" fontId="0" fillId="5" borderId="0" xfId="0" applyFill="1"/>
    <xf numFmtId="0" fontId="0" fillId="6" borderId="0" xfId="0" applyFill="1"/>
    <xf numFmtId="0" fontId="0" fillId="7" borderId="0" xfId="0" applyFill="1"/>
    <xf numFmtId="0" fontId="22" fillId="0" borderId="0" xfId="0" applyFont="1" applyProtection="1">
      <protection locked="0"/>
    </xf>
    <xf numFmtId="0" fontId="22" fillId="0" borderId="0" xfId="0" applyFont="1" applyProtection="1"/>
    <xf numFmtId="0" fontId="23" fillId="0" borderId="0" xfId="0" applyFont="1" applyAlignment="1">
      <alignment vertical="center"/>
    </xf>
    <xf numFmtId="0" fontId="22" fillId="0" borderId="0" xfId="0" applyFont="1" applyBorder="1"/>
    <xf numFmtId="0" fontId="22" fillId="0" borderId="0" xfId="0" applyFont="1" applyFill="1" applyBorder="1"/>
    <xf numFmtId="0" fontId="22" fillId="0" borderId="3" xfId="0" applyFont="1" applyBorder="1"/>
    <xf numFmtId="1" fontId="22" fillId="0" borderId="3" xfId="0" applyNumberFormat="1" applyFont="1" applyBorder="1"/>
    <xf numFmtId="0" fontId="0" fillId="0" borderId="4" xfId="0" applyBorder="1"/>
    <xf numFmtId="0" fontId="22" fillId="0" borderId="5" xfId="0" applyFont="1" applyBorder="1"/>
    <xf numFmtId="0" fontId="0" fillId="0" borderId="6" xfId="0" applyBorder="1"/>
    <xf numFmtId="0" fontId="0" fillId="0" borderId="7" xfId="0" applyBorder="1"/>
    <xf numFmtId="0" fontId="0" fillId="0" borderId="8" xfId="0" applyBorder="1"/>
    <xf numFmtId="0" fontId="22" fillId="0" borderId="1" xfId="0" applyFont="1" applyBorder="1"/>
    <xf numFmtId="1" fontId="22" fillId="0" borderId="1" xfId="0" applyNumberFormat="1" applyFont="1" applyBorder="1"/>
    <xf numFmtId="0" fontId="22" fillId="8" borderId="0" xfId="0" applyFont="1" applyFill="1"/>
    <xf numFmtId="0" fontId="22" fillId="0" borderId="4" xfId="0" applyFont="1" applyBorder="1"/>
    <xf numFmtId="0" fontId="22" fillId="0" borderId="7" xfId="0" applyFont="1" applyBorder="1"/>
    <xf numFmtId="0" fontId="22" fillId="0" borderId="8" xfId="0" applyFont="1" applyBorder="1"/>
    <xf numFmtId="0" fontId="22" fillId="0" borderId="9" xfId="0" applyFont="1" applyBorder="1"/>
    <xf numFmtId="0" fontId="0" fillId="0" borderId="5" xfId="0" applyBorder="1"/>
    <xf numFmtId="174" fontId="22" fillId="0" borderId="0" xfId="7" applyNumberFormat="1" applyFont="1" applyBorder="1"/>
    <xf numFmtId="0" fontId="24" fillId="0" borderId="0" xfId="0" applyFont="1" applyBorder="1"/>
    <xf numFmtId="0" fontId="24" fillId="0" borderId="0" xfId="0" applyFont="1" applyBorder="1" applyAlignment="1">
      <alignment vertical="top"/>
    </xf>
    <xf numFmtId="0" fontId="23" fillId="0" borderId="0" xfId="0" applyFont="1" applyAlignment="1">
      <alignment horizontal="left" vertical="center"/>
    </xf>
    <xf numFmtId="0" fontId="22" fillId="0" borderId="0" xfId="0" applyFont="1" applyAlignment="1">
      <alignment vertical="top" wrapText="1"/>
    </xf>
    <xf numFmtId="0" fontId="25" fillId="0" borderId="0" xfId="0" applyFont="1"/>
    <xf numFmtId="0" fontId="22" fillId="0" borderId="0" xfId="0" applyFont="1" applyAlignment="1">
      <alignment vertical="center" wrapText="1"/>
    </xf>
    <xf numFmtId="0" fontId="22" fillId="0" borderId="0" xfId="0" applyFont="1" applyFill="1" applyAlignment="1">
      <alignment vertical="center" wrapText="1"/>
    </xf>
    <xf numFmtId="0" fontId="22" fillId="0" borderId="0" xfId="0" applyFont="1" applyAlignment="1">
      <alignment vertical="center"/>
    </xf>
    <xf numFmtId="0" fontId="22" fillId="0" borderId="10" xfId="0" applyFont="1" applyBorder="1" applyAlignment="1">
      <alignment horizontal="center" vertical="center" wrapText="1"/>
    </xf>
    <xf numFmtId="0" fontId="22" fillId="0" borderId="10" xfId="0" applyFont="1" applyBorder="1"/>
    <xf numFmtId="0" fontId="22" fillId="0" borderId="10" xfId="0" applyFont="1" applyFill="1" applyBorder="1" applyAlignment="1">
      <alignment horizontal="center" vertical="center" wrapText="1"/>
    </xf>
    <xf numFmtId="0" fontId="22" fillId="0" borderId="10" xfId="0" applyFont="1" applyFill="1" applyBorder="1"/>
    <xf numFmtId="0" fontId="22" fillId="0" borderId="0" xfId="0" applyFont="1" applyBorder="1" applyAlignment="1">
      <alignment horizontal="center" vertical="center" wrapText="1"/>
    </xf>
    <xf numFmtId="0" fontId="22" fillId="0" borderId="0" xfId="0" applyFont="1" applyFill="1" applyBorder="1" applyAlignment="1">
      <alignment horizontal="center" vertical="center" wrapText="1"/>
    </xf>
    <xf numFmtId="0" fontId="22" fillId="0" borderId="11" xfId="0" applyFont="1" applyBorder="1" applyAlignment="1">
      <alignment horizontal="center" vertical="center" wrapText="1"/>
    </xf>
    <xf numFmtId="0" fontId="22" fillId="0" borderId="11" xfId="0" applyFont="1" applyBorder="1"/>
    <xf numFmtId="0" fontId="22" fillId="0" borderId="11" xfId="0" applyFont="1" applyFill="1" applyBorder="1" applyAlignment="1">
      <alignment horizontal="center" vertical="center" wrapText="1"/>
    </xf>
    <xf numFmtId="0" fontId="22" fillId="0" borderId="11" xfId="0" applyFont="1" applyFill="1" applyBorder="1"/>
    <xf numFmtId="0" fontId="22" fillId="9" borderId="10" xfId="0" applyFont="1" applyFill="1" applyBorder="1" applyAlignment="1" applyProtection="1">
      <protection locked="0"/>
    </xf>
    <xf numFmtId="174" fontId="22" fillId="9" borderId="10" xfId="7" applyNumberFormat="1" applyFont="1" applyFill="1" applyBorder="1" applyAlignment="1" applyProtection="1">
      <protection locked="0"/>
    </xf>
    <xf numFmtId="174" fontId="22" fillId="0" borderId="10" xfId="7" applyNumberFormat="1" applyFont="1" applyFill="1" applyBorder="1"/>
    <xf numFmtId="0" fontId="22" fillId="9" borderId="0" xfId="0" applyFont="1" applyFill="1" applyBorder="1" applyAlignment="1" applyProtection="1">
      <protection locked="0"/>
    </xf>
    <xf numFmtId="174" fontId="22" fillId="9" borderId="0" xfId="7" applyNumberFormat="1" applyFont="1" applyFill="1" applyBorder="1" applyAlignment="1" applyProtection="1">
      <protection locked="0"/>
    </xf>
    <xf numFmtId="174" fontId="22" fillId="0" borderId="0" xfId="7" applyNumberFormat="1" applyFont="1" applyFill="1" applyBorder="1"/>
    <xf numFmtId="0" fontId="22" fillId="0" borderId="0" xfId="0" applyFont="1" applyBorder="1" applyAlignment="1">
      <alignment vertical="top" wrapText="1"/>
    </xf>
    <xf numFmtId="0" fontId="22" fillId="9" borderId="11" xfId="0" applyFont="1" applyFill="1" applyBorder="1" applyAlignment="1" applyProtection="1">
      <protection locked="0"/>
    </xf>
    <xf numFmtId="0" fontId="22" fillId="0" borderId="11" xfId="0" applyFont="1" applyBorder="1" applyAlignment="1">
      <alignment vertical="top" wrapText="1"/>
    </xf>
    <xf numFmtId="174" fontId="22" fillId="9" borderId="11" xfId="7" applyNumberFormat="1" applyFont="1" applyFill="1" applyBorder="1" applyAlignment="1" applyProtection="1">
      <protection locked="0"/>
    </xf>
    <xf numFmtId="174" fontId="22" fillId="0" borderId="11" xfId="7" applyNumberFormat="1" applyFont="1" applyFill="1" applyBorder="1"/>
    <xf numFmtId="3" fontId="22" fillId="9" borderId="10" xfId="0" applyNumberFormat="1" applyFont="1" applyFill="1" applyBorder="1" applyAlignment="1" applyProtection="1">
      <protection locked="0"/>
    </xf>
    <xf numFmtId="3" fontId="22" fillId="0" borderId="0" xfId="0" applyNumberFormat="1" applyFont="1" applyBorder="1"/>
    <xf numFmtId="3" fontId="22" fillId="9" borderId="0" xfId="0" applyNumberFormat="1" applyFont="1" applyFill="1" applyBorder="1" applyAlignment="1" applyProtection="1">
      <protection locked="0"/>
    </xf>
    <xf numFmtId="3" fontId="22" fillId="9" borderId="11" xfId="0" applyNumberFormat="1" applyFont="1" applyFill="1" applyBorder="1" applyAlignment="1" applyProtection="1">
      <protection locked="0"/>
    </xf>
    <xf numFmtId="180" fontId="22" fillId="0" borderId="0" xfId="0" applyNumberFormat="1" applyFont="1"/>
    <xf numFmtId="0" fontId="26" fillId="0" borderId="0" xfId="0" applyFont="1" applyAlignment="1">
      <alignment horizontal="left" vertical="center"/>
    </xf>
    <xf numFmtId="0" fontId="27" fillId="0" borderId="0" xfId="0" applyFont="1" applyAlignment="1">
      <alignment vertical="top" wrapText="1"/>
    </xf>
    <xf numFmtId="0" fontId="27" fillId="0" borderId="0" xfId="0" applyFont="1"/>
    <xf numFmtId="0" fontId="27" fillId="7" borderId="0" xfId="0" applyFont="1" applyFill="1" applyProtection="1">
      <protection locked="0"/>
    </xf>
    <xf numFmtId="0" fontId="27" fillId="0" borderId="0" xfId="0" applyFont="1" applyAlignment="1">
      <alignment horizontal="center"/>
    </xf>
    <xf numFmtId="0" fontId="27" fillId="9" borderId="0" xfId="0" applyFont="1" applyFill="1" applyAlignment="1" applyProtection="1">
      <alignment horizontal="center"/>
      <protection locked="0"/>
    </xf>
    <xf numFmtId="0" fontId="27" fillId="9" borderId="0" xfId="0" applyFont="1" applyFill="1" applyProtection="1">
      <protection locked="0"/>
    </xf>
    <xf numFmtId="0" fontId="27" fillId="9" borderId="0" xfId="0" applyFont="1" applyFill="1"/>
    <xf numFmtId="0" fontId="27" fillId="0" borderId="42" xfId="0" applyFont="1" applyBorder="1"/>
    <xf numFmtId="0" fontId="27" fillId="0" borderId="43" xfId="0" applyFont="1" applyBorder="1"/>
    <xf numFmtId="0" fontId="27" fillId="0" borderId="44" xfId="0" applyFont="1" applyBorder="1"/>
    <xf numFmtId="0" fontId="27" fillId="0" borderId="43" xfId="0" applyFont="1" applyBorder="1" applyAlignment="1">
      <alignment horizontal="center"/>
    </xf>
    <xf numFmtId="0" fontId="27" fillId="7" borderId="44" xfId="0" applyFont="1" applyFill="1" applyBorder="1" applyProtection="1">
      <protection locked="0"/>
    </xf>
    <xf numFmtId="0" fontId="27" fillId="0" borderId="42" xfId="0" applyFont="1" applyBorder="1" applyAlignment="1">
      <alignment wrapText="1"/>
    </xf>
    <xf numFmtId="0" fontId="27" fillId="0" borderId="43" xfId="0" applyFont="1" applyBorder="1" applyAlignment="1">
      <alignment wrapText="1"/>
    </xf>
    <xf numFmtId="0" fontId="27" fillId="0" borderId="45" xfId="0" applyFont="1" applyBorder="1"/>
    <xf numFmtId="0" fontId="27" fillId="0" borderId="46" xfId="0" applyFont="1" applyBorder="1" applyAlignment="1">
      <alignment horizontal="center"/>
    </xf>
    <xf numFmtId="0" fontId="27" fillId="9" borderId="47" xfId="0" applyFont="1" applyFill="1" applyBorder="1" applyProtection="1">
      <protection locked="0"/>
    </xf>
    <xf numFmtId="0" fontId="27" fillId="0" borderId="0" xfId="0" applyFont="1" applyAlignment="1">
      <alignment horizontal="left" vertical="top" wrapText="1"/>
    </xf>
    <xf numFmtId="0" fontId="27" fillId="0" borderId="0" xfId="0" applyFont="1" applyFill="1"/>
    <xf numFmtId="1" fontId="28" fillId="10" borderId="0" xfId="0" applyNumberFormat="1" applyFont="1" applyFill="1" applyAlignment="1" applyProtection="1">
      <protection locked="0"/>
    </xf>
    <xf numFmtId="1" fontId="27" fillId="0" borderId="0" xfId="0" applyNumberFormat="1" applyFont="1" applyFill="1"/>
    <xf numFmtId="0" fontId="0" fillId="0" borderId="0" xfId="0" applyFill="1"/>
    <xf numFmtId="0" fontId="27" fillId="0" borderId="12" xfId="0" applyFont="1" applyBorder="1"/>
    <xf numFmtId="0" fontId="27" fillId="0" borderId="13" xfId="0" applyFont="1" applyBorder="1"/>
    <xf numFmtId="0" fontId="27" fillId="0" borderId="14" xfId="0" applyFont="1" applyBorder="1"/>
    <xf numFmtId="180" fontId="27" fillId="9" borderId="14" xfId="0" applyNumberFormat="1" applyFont="1" applyFill="1" applyBorder="1" applyAlignment="1" applyProtection="1">
      <alignment horizontal="center"/>
      <protection locked="0"/>
    </xf>
    <xf numFmtId="180" fontId="27" fillId="0" borderId="14" xfId="0" applyNumberFormat="1" applyFont="1" applyBorder="1" applyAlignment="1">
      <alignment horizontal="center"/>
    </xf>
    <xf numFmtId="180" fontId="27" fillId="9" borderId="15" xfId="0" applyNumberFormat="1" applyFont="1" applyFill="1" applyBorder="1" applyAlignment="1" applyProtection="1">
      <alignment horizontal="center"/>
      <protection locked="0"/>
    </xf>
    <xf numFmtId="0" fontId="27" fillId="9" borderId="12" xfId="0" applyFont="1" applyFill="1" applyBorder="1" applyAlignment="1" applyProtection="1">
      <protection locked="0"/>
    </xf>
    <xf numFmtId="0" fontId="27" fillId="0" borderId="13" xfId="0" applyFont="1" applyFill="1" applyBorder="1" applyAlignment="1" applyProtection="1">
      <alignment horizontal="center"/>
      <protection locked="0"/>
    </xf>
    <xf numFmtId="0" fontId="27" fillId="9" borderId="16" xfId="0" applyFont="1" applyFill="1" applyBorder="1" applyAlignment="1" applyProtection="1">
      <protection locked="0"/>
    </xf>
    <xf numFmtId="0" fontId="27" fillId="0" borderId="17" xfId="0" applyFont="1" applyFill="1" applyBorder="1" applyAlignment="1" applyProtection="1">
      <alignment horizontal="center"/>
      <protection locked="0"/>
    </xf>
    <xf numFmtId="0" fontId="27" fillId="0" borderId="0" xfId="0" applyFont="1" applyBorder="1"/>
    <xf numFmtId="0" fontId="27" fillId="0" borderId="0" xfId="0" applyFont="1" applyFill="1" applyBorder="1"/>
    <xf numFmtId="0" fontId="27" fillId="0" borderId="0" xfId="0" applyFont="1" applyBorder="1" applyAlignment="1">
      <alignment vertical="top" wrapText="1"/>
    </xf>
    <xf numFmtId="0" fontId="26" fillId="0" borderId="0" xfId="0" applyFont="1" applyAlignment="1">
      <alignment horizontal="left" vertical="center"/>
    </xf>
    <xf numFmtId="0" fontId="27" fillId="0" borderId="0" xfId="0" applyFont="1" applyAlignment="1">
      <alignment horizontal="left" vertical="top" wrapText="1"/>
    </xf>
    <xf numFmtId="49" fontId="27" fillId="9" borderId="0" xfId="0" applyNumberFormat="1" applyFont="1" applyFill="1"/>
    <xf numFmtId="49" fontId="27" fillId="0" borderId="0" xfId="0" applyNumberFormat="1" applyFont="1"/>
    <xf numFmtId="0" fontId="27" fillId="0" borderId="0" xfId="0" applyNumberFormat="1" applyFont="1" applyFill="1" applyAlignment="1">
      <alignment vertical="top" wrapText="1"/>
    </xf>
    <xf numFmtId="0" fontId="27" fillId="0" borderId="18" xfId="0" applyFont="1" applyBorder="1"/>
    <xf numFmtId="0" fontId="27" fillId="0" borderId="19" xfId="0" applyFont="1" applyBorder="1"/>
    <xf numFmtId="0" fontId="27" fillId="0" borderId="3" xfId="0" applyFont="1" applyBorder="1"/>
    <xf numFmtId="0" fontId="27" fillId="0" borderId="10" xfId="0" applyFont="1" applyBorder="1"/>
    <xf numFmtId="0" fontId="27" fillId="0" borderId="20" xfId="0" applyFont="1" applyBorder="1"/>
    <xf numFmtId="0" fontId="27" fillId="0" borderId="21" xfId="0" applyFont="1" applyBorder="1"/>
    <xf numFmtId="0" fontId="27" fillId="0" borderId="20" xfId="0" applyFont="1" applyFill="1" applyBorder="1" applyAlignment="1" applyProtection="1">
      <protection locked="0"/>
    </xf>
    <xf numFmtId="180" fontId="27" fillId="9" borderId="21" xfId="0" applyNumberFormat="1" applyFont="1" applyFill="1" applyBorder="1" applyAlignment="1" applyProtection="1">
      <protection locked="0"/>
    </xf>
    <xf numFmtId="174" fontId="27" fillId="0" borderId="21" xfId="7" applyNumberFormat="1" applyFont="1" applyFill="1" applyBorder="1" applyAlignment="1" applyProtection="1">
      <protection locked="0"/>
    </xf>
    <xf numFmtId="180" fontId="27" fillId="0" borderId="21" xfId="0" applyNumberFormat="1" applyFont="1" applyBorder="1"/>
    <xf numFmtId="0" fontId="27" fillId="0" borderId="20" xfId="0" applyFont="1" applyFill="1" applyBorder="1" applyAlignment="1">
      <alignment vertical="top" wrapText="1"/>
    </xf>
    <xf numFmtId="0" fontId="27" fillId="0" borderId="20" xfId="0" applyFont="1" applyFill="1" applyBorder="1"/>
    <xf numFmtId="0" fontId="27" fillId="0" borderId="22" xfId="0" applyFont="1" applyFill="1" applyBorder="1" applyAlignment="1" applyProtection="1">
      <protection locked="0"/>
    </xf>
    <xf numFmtId="0" fontId="27" fillId="0" borderId="23" xfId="0" applyFont="1" applyBorder="1" applyAlignment="1">
      <alignment vertical="top" wrapText="1"/>
    </xf>
    <xf numFmtId="0" fontId="27" fillId="0" borderId="23" xfId="0" applyFont="1" applyBorder="1"/>
    <xf numFmtId="180" fontId="27" fillId="9" borderId="24" xfId="0" applyNumberFormat="1" applyFont="1" applyFill="1" applyBorder="1" applyAlignment="1" applyProtection="1">
      <protection locked="0"/>
    </xf>
    <xf numFmtId="0" fontId="29" fillId="0" borderId="4" xfId="0" applyFont="1" applyBorder="1" applyAlignment="1"/>
    <xf numFmtId="0" fontId="29" fillId="0" borderId="5" xfId="0" applyFont="1" applyBorder="1" applyAlignment="1"/>
    <xf numFmtId="0" fontId="29" fillId="0" borderId="5" xfId="0" applyFont="1" applyBorder="1" applyAlignment="1">
      <alignment vertical="center"/>
    </xf>
    <xf numFmtId="0" fontId="29" fillId="0" borderId="7" xfId="0" applyFont="1" applyBorder="1"/>
    <xf numFmtId="0" fontId="29" fillId="0" borderId="0" xfId="0" applyFont="1" applyBorder="1"/>
    <xf numFmtId="0" fontId="29" fillId="0" borderId="0" xfId="0" applyFont="1" applyBorder="1" applyAlignment="1">
      <alignment vertical="center"/>
    </xf>
    <xf numFmtId="0" fontId="29" fillId="0" borderId="2" xfId="0" applyFont="1" applyBorder="1"/>
    <xf numFmtId="175" fontId="29" fillId="0" borderId="0" xfId="0" applyNumberFormat="1" applyFont="1" applyBorder="1"/>
    <xf numFmtId="175" fontId="29" fillId="0" borderId="2" xfId="0" applyNumberFormat="1" applyFont="1" applyBorder="1"/>
    <xf numFmtId="0" fontId="30" fillId="0" borderId="1" xfId="0" applyFont="1" applyFill="1" applyBorder="1" applyAlignment="1"/>
    <xf numFmtId="175" fontId="30" fillId="0" borderId="1" xfId="0" applyNumberFormat="1" applyFont="1" applyFill="1" applyBorder="1"/>
    <xf numFmtId="175" fontId="29" fillId="0" borderId="1" xfId="0" applyNumberFormat="1" applyFont="1" applyBorder="1"/>
    <xf numFmtId="0" fontId="29" fillId="0" borderId="4" xfId="0" applyFont="1" applyBorder="1"/>
    <xf numFmtId="0" fontId="29" fillId="0" borderId="5" xfId="0" applyFont="1" applyBorder="1"/>
    <xf numFmtId="0" fontId="29" fillId="0" borderId="5" xfId="0" applyFont="1" applyFill="1" applyBorder="1" applyAlignment="1">
      <alignment horizontal="left"/>
    </xf>
    <xf numFmtId="0" fontId="29" fillId="0" borderId="5" xfId="0" applyFont="1" applyFill="1" applyBorder="1"/>
    <xf numFmtId="0" fontId="29" fillId="0" borderId="6" xfId="0" applyFont="1" applyBorder="1"/>
    <xf numFmtId="0" fontId="29" fillId="0" borderId="0" xfId="0" applyFont="1" applyFill="1" applyBorder="1" applyAlignment="1">
      <alignment horizontal="left"/>
    </xf>
    <xf numFmtId="0" fontId="29" fillId="0" borderId="0" xfId="0" applyFont="1" applyFill="1" applyBorder="1"/>
    <xf numFmtId="0" fontId="29" fillId="0" borderId="7" xfId="0" applyFont="1" applyBorder="1" applyAlignment="1">
      <alignment vertical="top" wrapText="1"/>
    </xf>
    <xf numFmtId="0" fontId="29" fillId="0" borderId="0" xfId="0" applyFont="1" applyBorder="1" applyAlignment="1">
      <alignment vertical="top" wrapText="1"/>
    </xf>
    <xf numFmtId="0" fontId="29" fillId="0" borderId="7" xfId="0" applyFont="1" applyBorder="1" applyAlignment="1">
      <alignment vertical="top"/>
    </xf>
    <xf numFmtId="0" fontId="29" fillId="0" borderId="8" xfId="0" applyFont="1" applyBorder="1"/>
    <xf numFmtId="0" fontId="29" fillId="0" borderId="1" xfId="0" applyFont="1" applyBorder="1"/>
    <xf numFmtId="0" fontId="29" fillId="0" borderId="1" xfId="0" applyFont="1" applyFill="1" applyBorder="1" applyAlignment="1">
      <alignment horizontal="left"/>
    </xf>
    <xf numFmtId="0" fontId="29" fillId="0" borderId="1" xfId="0" applyFont="1" applyFill="1" applyBorder="1"/>
    <xf numFmtId="0" fontId="29" fillId="0" borderId="25" xfId="0" applyFont="1" applyBorder="1"/>
    <xf numFmtId="0" fontId="0" fillId="0" borderId="0" xfId="0" applyAlignment="1"/>
    <xf numFmtId="0" fontId="29" fillId="0" borderId="0" xfId="0" applyFont="1" applyAlignment="1"/>
    <xf numFmtId="0" fontId="22" fillId="0" borderId="0" xfId="0" applyFont="1" applyAlignment="1"/>
    <xf numFmtId="0" fontId="27" fillId="0" borderId="0" xfId="0" applyFont="1" applyFill="1" applyAlignment="1">
      <alignment vertical="top" wrapText="1"/>
    </xf>
    <xf numFmtId="9" fontId="27" fillId="9" borderId="18" xfId="7" applyNumberFormat="1" applyFont="1" applyFill="1" applyBorder="1" applyAlignment="1" applyProtection="1">
      <protection locked="0"/>
    </xf>
    <xf numFmtId="9" fontId="27" fillId="0" borderId="0" xfId="7" applyNumberFormat="1" applyFont="1" applyFill="1" applyBorder="1"/>
    <xf numFmtId="9" fontId="27" fillId="9" borderId="0" xfId="7" applyNumberFormat="1" applyFont="1" applyFill="1" applyBorder="1" applyAlignment="1" applyProtection="1">
      <protection locked="0"/>
    </xf>
    <xf numFmtId="9" fontId="27" fillId="9" borderId="19" xfId="7" applyNumberFormat="1" applyFont="1" applyFill="1" applyBorder="1" applyAlignment="1" applyProtection="1">
      <protection locked="0"/>
    </xf>
    <xf numFmtId="9" fontId="27" fillId="0" borderId="18" xfId="7" applyNumberFormat="1" applyFont="1" applyBorder="1"/>
    <xf numFmtId="9" fontId="27" fillId="0" borderId="0" xfId="7" applyNumberFormat="1" applyFont="1" applyBorder="1"/>
    <xf numFmtId="9" fontId="27" fillId="0" borderId="19" xfId="7" applyNumberFormat="1" applyFont="1" applyBorder="1"/>
    <xf numFmtId="9" fontId="27" fillId="9" borderId="26" xfId="7" applyNumberFormat="1" applyFont="1" applyFill="1" applyBorder="1" applyAlignment="1" applyProtection="1">
      <protection locked="0"/>
    </xf>
    <xf numFmtId="9" fontId="27" fillId="0" borderId="23" xfId="7" applyNumberFormat="1" applyFont="1" applyFill="1" applyBorder="1"/>
    <xf numFmtId="9" fontId="27" fillId="9" borderId="23" xfId="7" applyNumberFormat="1" applyFont="1" applyFill="1" applyBorder="1" applyAlignment="1" applyProtection="1">
      <protection locked="0"/>
    </xf>
    <xf numFmtId="9" fontId="27" fillId="9" borderId="27" xfId="7" applyNumberFormat="1" applyFont="1" applyFill="1" applyBorder="1" applyAlignment="1" applyProtection="1">
      <protection locked="0"/>
    </xf>
    <xf numFmtId="0" fontId="5" fillId="9" borderId="0" xfId="0" applyFont="1" applyFill="1" applyAlignment="1" applyProtection="1">
      <alignment horizontal="center"/>
      <protection locked="0"/>
    </xf>
    <xf numFmtId="0" fontId="26" fillId="0" borderId="0" xfId="0" applyFont="1" applyFill="1" applyAlignment="1">
      <alignment vertical="center"/>
    </xf>
    <xf numFmtId="0" fontId="26" fillId="0" borderId="0" xfId="0" applyFont="1" applyAlignment="1">
      <alignment vertical="center"/>
    </xf>
    <xf numFmtId="0" fontId="27" fillId="0" borderId="14" xfId="0" applyNumberFormat="1" applyFont="1" applyFill="1" applyBorder="1" applyAlignment="1" applyProtection="1">
      <protection locked="0"/>
    </xf>
    <xf numFmtId="0" fontId="27" fillId="0" borderId="14" xfId="0" applyFont="1" applyBorder="1" applyAlignment="1">
      <alignment vertical="top" wrapText="1"/>
    </xf>
    <xf numFmtId="0" fontId="27" fillId="0" borderId="15" xfId="0" applyNumberFormat="1" applyFont="1" applyFill="1" applyBorder="1" applyAlignment="1" applyProtection="1">
      <protection locked="0"/>
    </xf>
    <xf numFmtId="0" fontId="27" fillId="0" borderId="0" xfId="0" applyFont="1" applyAlignment="1">
      <alignment vertical="center"/>
    </xf>
    <xf numFmtId="0" fontId="22" fillId="0" borderId="0" xfId="0" applyFont="1" applyFill="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175" fontId="30" fillId="0" borderId="0" xfId="0" applyNumberFormat="1" applyFont="1" applyFill="1" applyBorder="1" applyAlignment="1">
      <alignment horizontal="center" vertical="center"/>
    </xf>
    <xf numFmtId="175" fontId="30" fillId="0" borderId="2" xfId="0" applyNumberFormat="1" applyFont="1" applyFill="1" applyBorder="1" applyAlignment="1">
      <alignment horizontal="center" vertical="center"/>
    </xf>
    <xf numFmtId="175" fontId="30" fillId="0" borderId="1" xfId="0" applyNumberFormat="1" applyFont="1" applyFill="1" applyBorder="1" applyAlignment="1">
      <alignment horizontal="center" vertical="center"/>
    </xf>
    <xf numFmtId="0" fontId="22" fillId="9" borderId="10" xfId="0" applyFont="1" applyFill="1" applyBorder="1" applyAlignment="1" applyProtection="1">
      <alignment horizontal="center"/>
      <protection locked="0"/>
    </xf>
    <xf numFmtId="0" fontId="22" fillId="9" borderId="0" xfId="0" applyFont="1" applyFill="1" applyBorder="1" applyAlignment="1" applyProtection="1">
      <alignment horizontal="center"/>
      <protection locked="0"/>
    </xf>
    <xf numFmtId="0" fontId="22" fillId="9" borderId="11" xfId="0" applyFont="1" applyFill="1" applyBorder="1" applyAlignment="1" applyProtection="1">
      <alignment horizontal="center"/>
      <protection locked="0"/>
    </xf>
    <xf numFmtId="0" fontId="27" fillId="0" borderId="0" xfId="0" applyFont="1" applyBorder="1" applyAlignment="1">
      <alignment vertical="center" wrapText="1"/>
    </xf>
    <xf numFmtId="0" fontId="27" fillId="0" borderId="13" xfId="0" applyFont="1" applyBorder="1" applyAlignment="1"/>
    <xf numFmtId="0" fontId="31" fillId="0" borderId="0" xfId="0" applyFont="1" applyFill="1" applyBorder="1" applyAlignment="1">
      <alignment horizontal="center" vertical="top"/>
    </xf>
    <xf numFmtId="0" fontId="31" fillId="0" borderId="3" xfId="0" applyFont="1" applyFill="1" applyBorder="1" applyAlignment="1">
      <alignment horizontal="center" vertical="top"/>
    </xf>
    <xf numFmtId="0" fontId="27" fillId="8" borderId="0" xfId="0" applyFont="1" applyFill="1"/>
    <xf numFmtId="0" fontId="22" fillId="11" borderId="0" xfId="0" applyFont="1" applyFill="1" applyAlignment="1"/>
    <xf numFmtId="0" fontId="22" fillId="11" borderId="0" xfId="0" applyFont="1" applyFill="1"/>
    <xf numFmtId="0" fontId="22" fillId="11" borderId="0" xfId="0" applyFont="1" applyFill="1" applyBorder="1"/>
    <xf numFmtId="0" fontId="22" fillId="12" borderId="0" xfId="0" applyFont="1" applyFill="1" applyBorder="1"/>
    <xf numFmtId="0" fontId="22" fillId="12" borderId="0" xfId="0" applyFont="1" applyFill="1"/>
    <xf numFmtId="0" fontId="32" fillId="0" borderId="0" xfId="0" applyFont="1" applyFill="1" applyBorder="1"/>
    <xf numFmtId="0" fontId="31" fillId="0" borderId="5" xfId="0" applyFont="1" applyBorder="1" applyAlignment="1">
      <alignment vertical="center"/>
    </xf>
    <xf numFmtId="0" fontId="33" fillId="0" borderId="5" xfId="0" applyFont="1" applyBorder="1" applyAlignment="1">
      <alignment vertical="center"/>
    </xf>
    <xf numFmtId="0" fontId="33" fillId="0" borderId="5" xfId="0" applyFont="1" applyBorder="1" applyAlignment="1"/>
    <xf numFmtId="0" fontId="31" fillId="0" borderId="0" xfId="0" applyFont="1" applyBorder="1" applyAlignment="1">
      <alignment vertical="center"/>
    </xf>
    <xf numFmtId="0" fontId="33" fillId="0" borderId="0" xfId="0" applyFont="1" applyBorder="1" applyAlignment="1">
      <alignment vertical="center"/>
    </xf>
    <xf numFmtId="0" fontId="33" fillId="0" borderId="0" xfId="0" applyFont="1" applyBorder="1" applyAlignment="1"/>
    <xf numFmtId="0" fontId="32" fillId="0" borderId="0" xfId="0" applyFont="1" applyBorder="1"/>
    <xf numFmtId="0" fontId="32" fillId="0" borderId="7" xfId="0" applyFont="1" applyBorder="1"/>
    <xf numFmtId="0" fontId="32" fillId="0" borderId="1" xfId="0" applyFont="1" applyFill="1" applyBorder="1"/>
    <xf numFmtId="1" fontId="32" fillId="0" borderId="0" xfId="0" applyNumberFormat="1" applyFont="1" applyBorder="1"/>
    <xf numFmtId="1" fontId="32" fillId="0" borderId="2" xfId="0" applyNumberFormat="1" applyFont="1" applyBorder="1"/>
    <xf numFmtId="1" fontId="32" fillId="0" borderId="1" xfId="0" applyNumberFormat="1" applyFont="1" applyBorder="1"/>
    <xf numFmtId="1" fontId="32" fillId="0" borderId="25" xfId="0" applyNumberFormat="1" applyFont="1" applyBorder="1"/>
    <xf numFmtId="175" fontId="29" fillId="0" borderId="0" xfId="0" applyNumberFormat="1" applyFont="1" applyFill="1" applyBorder="1"/>
    <xf numFmtId="0" fontId="31" fillId="0" borderId="5" xfId="0" applyFont="1" applyBorder="1" applyAlignment="1">
      <alignment vertical="center" wrapText="1"/>
    </xf>
    <xf numFmtId="0" fontId="31" fillId="0" borderId="0" xfId="0" applyFont="1" applyBorder="1" applyAlignment="1">
      <alignment vertical="center" wrapText="1"/>
    </xf>
    <xf numFmtId="9" fontId="27" fillId="0" borderId="0" xfId="7" applyFont="1" applyBorder="1"/>
    <xf numFmtId="9" fontId="27" fillId="9" borderId="2" xfId="7" applyFont="1" applyFill="1" applyBorder="1"/>
    <xf numFmtId="9" fontId="27" fillId="0" borderId="2" xfId="7" applyFont="1" applyBorder="1"/>
    <xf numFmtId="9" fontId="27" fillId="0" borderId="1" xfId="7" applyFont="1" applyBorder="1"/>
    <xf numFmtId="9" fontId="27" fillId="9" borderId="25" xfId="7" applyFont="1" applyFill="1" applyBorder="1"/>
    <xf numFmtId="0" fontId="30" fillId="0" borderId="0" xfId="0" applyFont="1" applyBorder="1" applyAlignment="1"/>
    <xf numFmtId="0" fontId="31" fillId="0" borderId="0" xfId="0" applyFont="1" applyFill="1" applyBorder="1" applyAlignment="1">
      <alignment vertical="center"/>
    </xf>
    <xf numFmtId="0" fontId="31" fillId="0" borderId="0" xfId="0" applyFont="1" applyFill="1" applyBorder="1" applyAlignment="1">
      <alignment horizontal="center" vertical="center"/>
    </xf>
    <xf numFmtId="0" fontId="29" fillId="0" borderId="7" xfId="0" applyFont="1" applyFill="1" applyBorder="1" applyAlignment="1">
      <alignment vertical="center" wrapText="1"/>
    </xf>
    <xf numFmtId="0" fontId="29" fillId="0" borderId="0" xfId="0" applyFont="1" applyFill="1" applyBorder="1" applyAlignment="1">
      <alignment vertical="center" wrapText="1"/>
    </xf>
    <xf numFmtId="9" fontId="27" fillId="0" borderId="0" xfId="7" applyFont="1" applyFill="1" applyBorder="1"/>
    <xf numFmtId="9" fontId="27" fillId="0" borderId="2" xfId="7" applyFont="1" applyFill="1" applyBorder="1"/>
    <xf numFmtId="0" fontId="31" fillId="0" borderId="0" xfId="0" applyFont="1" applyFill="1" applyBorder="1" applyAlignment="1">
      <alignment vertical="center" wrapText="1"/>
    </xf>
    <xf numFmtId="0" fontId="27" fillId="0" borderId="0" xfId="0" applyFont="1" applyFill="1" applyProtection="1">
      <protection locked="0"/>
    </xf>
    <xf numFmtId="0" fontId="27" fillId="0" borderId="0" xfId="0" applyFont="1" applyFill="1" applyAlignment="1" applyProtection="1">
      <alignment horizontal="left"/>
      <protection locked="0"/>
    </xf>
    <xf numFmtId="0" fontId="34" fillId="0" borderId="0" xfId="0" applyFont="1" applyAlignment="1">
      <alignment vertical="top" wrapText="1"/>
    </xf>
    <xf numFmtId="180" fontId="22" fillId="0" borderId="0" xfId="0" applyNumberFormat="1" applyFont="1" applyAlignment="1">
      <alignment vertical="center"/>
    </xf>
    <xf numFmtId="0" fontId="32" fillId="0" borderId="0" xfId="0" applyFont="1"/>
    <xf numFmtId="174" fontId="27" fillId="9" borderId="18" xfId="7" applyNumberFormat="1" applyFont="1" applyFill="1" applyBorder="1" applyAlignment="1" applyProtection="1">
      <protection locked="0"/>
    </xf>
    <xf numFmtId="174" fontId="27" fillId="0" borderId="0" xfId="7" applyNumberFormat="1" applyFont="1" applyFill="1" applyBorder="1"/>
    <xf numFmtId="174" fontId="27" fillId="9" borderId="0" xfId="7" applyNumberFormat="1" applyFont="1" applyFill="1" applyBorder="1" applyAlignment="1" applyProtection="1">
      <protection locked="0"/>
    </xf>
    <xf numFmtId="174" fontId="27" fillId="0" borderId="18" xfId="7" applyNumberFormat="1" applyFont="1" applyBorder="1"/>
    <xf numFmtId="174" fontId="27" fillId="0" borderId="0" xfId="7" applyNumberFormat="1" applyFont="1" applyBorder="1"/>
    <xf numFmtId="174" fontId="27" fillId="9" borderId="26" xfId="7" applyNumberFormat="1" applyFont="1" applyFill="1" applyBorder="1" applyAlignment="1" applyProtection="1">
      <protection locked="0"/>
    </xf>
    <xf numFmtId="174" fontId="27" fillId="0" borderId="23" xfId="7" applyNumberFormat="1" applyFont="1" applyFill="1" applyBorder="1"/>
    <xf numFmtId="174" fontId="27" fillId="9" borderId="23" xfId="7" applyNumberFormat="1" applyFont="1" applyFill="1" applyBorder="1" applyAlignment="1" applyProtection="1">
      <protection locked="0"/>
    </xf>
    <xf numFmtId="0" fontId="26" fillId="0" borderId="0" xfId="0" applyFont="1" applyAlignment="1">
      <alignment horizontal="left" vertical="center"/>
    </xf>
    <xf numFmtId="49" fontId="27" fillId="0" borderId="0" xfId="0" applyNumberFormat="1" applyFont="1" applyFill="1"/>
    <xf numFmtId="0" fontId="35" fillId="0" borderId="0" xfId="0" applyFont="1" applyFill="1" applyAlignment="1">
      <alignment horizontal="left" vertical="top" wrapText="1"/>
    </xf>
    <xf numFmtId="0" fontId="35" fillId="0" borderId="0" xfId="0" applyFont="1"/>
    <xf numFmtId="0" fontId="0" fillId="0" borderId="25" xfId="0" applyFill="1" applyBorder="1"/>
    <xf numFmtId="0" fontId="0" fillId="0" borderId="0" xfId="0" applyAlignment="1">
      <alignment horizontal="center"/>
    </xf>
    <xf numFmtId="0" fontId="32" fillId="0" borderId="0" xfId="0" applyFont="1" applyBorder="1" applyAlignment="1">
      <alignment vertical="top"/>
    </xf>
    <xf numFmtId="0" fontId="36" fillId="0" borderId="0" xfId="0" applyFont="1" applyFill="1" applyBorder="1" applyAlignment="1">
      <alignment vertical="top" wrapText="1"/>
    </xf>
    <xf numFmtId="0" fontId="37" fillId="0" borderId="0" xfId="0" applyFont="1"/>
    <xf numFmtId="0" fontId="0" fillId="0" borderId="0" xfId="0" applyFill="1" applyBorder="1"/>
    <xf numFmtId="0" fontId="38" fillId="0" borderId="0" xfId="0" applyFont="1" applyFill="1" applyBorder="1" applyAlignment="1">
      <alignment vertical="top" wrapText="1"/>
    </xf>
    <xf numFmtId="175" fontId="30" fillId="0" borderId="1" xfId="0" applyNumberFormat="1" applyFont="1" applyFill="1" applyBorder="1" applyAlignment="1">
      <alignment horizontal="center" vertical="center"/>
    </xf>
    <xf numFmtId="175" fontId="30" fillId="0" borderId="25" xfId="0" applyNumberFormat="1" applyFont="1" applyFill="1" applyBorder="1" applyAlignment="1">
      <alignment horizontal="center" vertical="center"/>
    </xf>
    <xf numFmtId="0" fontId="29" fillId="0" borderId="0" xfId="0" applyFont="1"/>
    <xf numFmtId="0" fontId="35" fillId="0" borderId="0" xfId="0" applyFont="1" applyFill="1" applyAlignment="1">
      <alignment vertical="top" wrapText="1"/>
    </xf>
    <xf numFmtId="0" fontId="27" fillId="0" borderId="28" xfId="0" applyFont="1" applyBorder="1"/>
    <xf numFmtId="0" fontId="27" fillId="0" borderId="29" xfId="0" applyFont="1" applyBorder="1"/>
    <xf numFmtId="0" fontId="39" fillId="0" borderId="0" xfId="0" applyFont="1" applyFill="1" applyBorder="1" applyAlignment="1">
      <alignment horizontal="center" vertical="top"/>
    </xf>
    <xf numFmtId="0" fontId="39" fillId="0" borderId="3" xfId="0" applyFont="1" applyFill="1" applyBorder="1" applyAlignment="1">
      <alignment horizontal="center" vertical="top"/>
    </xf>
    <xf numFmtId="0" fontId="40" fillId="0" borderId="0" xfId="0" applyFont="1" applyAlignment="1">
      <alignment horizontal="left" vertical="center" indent="1"/>
    </xf>
    <xf numFmtId="0" fontId="30" fillId="0" borderId="8" xfId="0" applyFont="1" applyFill="1" applyBorder="1" applyAlignment="1">
      <alignment horizontal="left"/>
    </xf>
    <xf numFmtId="0" fontId="32" fillId="0" borderId="0" xfId="0" applyFont="1" applyAlignment="1">
      <alignment horizontal="left" vertical="center" indent="2" readingOrder="1"/>
    </xf>
    <xf numFmtId="0" fontId="41" fillId="0" borderId="0" xfId="0" applyFont="1" applyAlignment="1">
      <alignment horizontal="left" vertical="center" indent="2" readingOrder="1"/>
    </xf>
    <xf numFmtId="0" fontId="42" fillId="0" borderId="0" xfId="0" applyFont="1" applyAlignment="1">
      <alignment vertical="center"/>
    </xf>
    <xf numFmtId="0" fontId="43" fillId="0" borderId="0" xfId="0" applyFont="1" applyAlignment="1">
      <alignment vertical="center"/>
    </xf>
    <xf numFmtId="0" fontId="43" fillId="0" borderId="0" xfId="0" applyFont="1"/>
    <xf numFmtId="0" fontId="44" fillId="0" borderId="0" xfId="0" applyFont="1"/>
    <xf numFmtId="0" fontId="45" fillId="0" borderId="0" xfId="0" applyFont="1" applyBorder="1" applyAlignment="1">
      <alignment vertical="top"/>
    </xf>
    <xf numFmtId="0" fontId="6" fillId="0" borderId="0" xfId="0" applyFont="1" applyFill="1" applyBorder="1" applyAlignment="1">
      <alignment horizontal="center" vertical="center" wrapText="1"/>
    </xf>
    <xf numFmtId="0" fontId="27" fillId="9" borderId="30" xfId="0" applyFont="1" applyFill="1" applyBorder="1" applyAlignment="1">
      <alignment vertical="center"/>
    </xf>
    <xf numFmtId="0" fontId="27" fillId="9" borderId="31" xfId="0" applyFont="1" applyFill="1" applyBorder="1" applyAlignment="1">
      <alignment vertical="center"/>
    </xf>
    <xf numFmtId="0" fontId="0" fillId="0" borderId="5" xfId="0" applyBorder="1" applyAlignment="1">
      <alignment horizontal="center"/>
    </xf>
    <xf numFmtId="0" fontId="29" fillId="0" borderId="5" xfId="0" applyFont="1" applyBorder="1" applyAlignment="1">
      <alignment horizontal="center" vertical="center"/>
    </xf>
    <xf numFmtId="0" fontId="0" fillId="0" borderId="0" xfId="0" applyBorder="1" applyAlignment="1">
      <alignment horizontal="center"/>
    </xf>
    <xf numFmtId="0" fontId="29" fillId="0" borderId="0" xfId="0" applyFont="1" applyBorder="1" applyAlignment="1">
      <alignment horizontal="center" vertical="center"/>
    </xf>
    <xf numFmtId="0" fontId="32" fillId="9" borderId="30" xfId="0" applyFont="1" applyFill="1" applyBorder="1" applyAlignment="1">
      <alignment vertical="center"/>
    </xf>
    <xf numFmtId="0" fontId="19" fillId="0" borderId="0" xfId="0" applyFont="1" applyFill="1" applyBorder="1" applyAlignment="1">
      <alignment vertical="center" wrapText="1"/>
    </xf>
    <xf numFmtId="0" fontId="46" fillId="0" borderId="2" xfId="0" applyFont="1" applyFill="1" applyBorder="1" applyAlignment="1">
      <alignment vertical="center" wrapText="1"/>
    </xf>
    <xf numFmtId="0" fontId="19" fillId="0" borderId="0" xfId="0" applyFont="1" applyFill="1" applyBorder="1" applyAlignment="1">
      <alignment horizontal="center" vertical="center" wrapText="1"/>
    </xf>
    <xf numFmtId="0" fontId="9" fillId="13" borderId="0" xfId="0" applyFont="1" applyFill="1" applyAlignment="1">
      <alignment horizontal="left" vertical="top" wrapText="1"/>
    </xf>
    <xf numFmtId="0" fontId="47" fillId="13" borderId="0" xfId="0" applyFont="1" applyFill="1" applyAlignment="1">
      <alignment horizontal="left" vertical="top" wrapText="1"/>
    </xf>
    <xf numFmtId="0" fontId="26" fillId="0" borderId="0" xfId="0" applyFont="1" applyAlignment="1">
      <alignment horizontal="left" vertical="center"/>
    </xf>
    <xf numFmtId="0" fontId="27" fillId="0" borderId="0" xfId="0" applyFont="1" applyAlignment="1">
      <alignment horizontal="left" vertical="top" wrapText="1"/>
    </xf>
    <xf numFmtId="0" fontId="49" fillId="0" borderId="0" xfId="0" applyFont="1" applyAlignment="1">
      <alignment horizontal="left" vertical="center"/>
    </xf>
    <xf numFmtId="0" fontId="50" fillId="0" borderId="0" xfId="0" applyFont="1" applyAlignment="1">
      <alignment horizontal="left" vertical="center"/>
    </xf>
    <xf numFmtId="0" fontId="22" fillId="0" borderId="0" xfId="0" applyFont="1" applyAlignment="1">
      <alignment horizontal="center"/>
    </xf>
    <xf numFmtId="0" fontId="5" fillId="0" borderId="0" xfId="0" applyFont="1" applyFill="1" applyAlignment="1">
      <alignment horizontal="left" vertical="top" wrapText="1"/>
    </xf>
    <xf numFmtId="0" fontId="27" fillId="0" borderId="0" xfId="0" applyFont="1" applyFill="1" applyAlignment="1">
      <alignment horizontal="left" vertical="top" wrapText="1"/>
    </xf>
    <xf numFmtId="0" fontId="27" fillId="0" borderId="0" xfId="0" applyFont="1" applyFill="1" applyAlignment="1">
      <alignment horizontal="left" wrapText="1"/>
    </xf>
    <xf numFmtId="0" fontId="35" fillId="0" borderId="0" xfId="0" applyFont="1" applyFill="1" applyAlignment="1">
      <alignment horizontal="left" vertical="top" wrapText="1"/>
    </xf>
    <xf numFmtId="0" fontId="26" fillId="0" borderId="0" xfId="0" applyFont="1" applyAlignment="1">
      <alignment horizontal="left"/>
    </xf>
    <xf numFmtId="0" fontId="48" fillId="0" borderId="0" xfId="0" applyFont="1" applyAlignment="1">
      <alignment horizontal="left"/>
    </xf>
    <xf numFmtId="0" fontId="35" fillId="0" borderId="0" xfId="0" applyFont="1" applyFill="1" applyAlignment="1">
      <alignment horizontal="left" vertical="center"/>
    </xf>
    <xf numFmtId="0" fontId="0" fillId="0" borderId="0" xfId="0" applyAlignment="1">
      <alignment horizontal="left" vertical="center"/>
    </xf>
    <xf numFmtId="0" fontId="5" fillId="0" borderId="0" xfId="0" applyFont="1" applyAlignment="1">
      <alignment horizontal="left" vertical="center" wrapText="1"/>
    </xf>
    <xf numFmtId="0" fontId="34" fillId="0" borderId="0" xfId="0" applyFont="1" applyAlignment="1">
      <alignment horizontal="left" vertical="top" wrapText="1"/>
    </xf>
    <xf numFmtId="0" fontId="26" fillId="0" borderId="0" xfId="0" applyFont="1" applyFill="1" applyAlignment="1">
      <alignment horizontal="left" vertical="center"/>
    </xf>
    <xf numFmtId="0" fontId="45" fillId="0" borderId="42" xfId="0" applyFont="1" applyFill="1" applyBorder="1" applyAlignment="1">
      <alignment horizontal="center" vertical="center" wrapText="1"/>
    </xf>
    <xf numFmtId="0" fontId="45" fillId="0" borderId="43" xfId="0" applyFont="1" applyFill="1" applyBorder="1" applyAlignment="1">
      <alignment horizontal="center" vertical="center" wrapText="1"/>
    </xf>
    <xf numFmtId="0" fontId="51" fillId="2" borderId="48" xfId="0" applyFont="1" applyFill="1" applyBorder="1" applyAlignment="1">
      <alignment horizontal="center" wrapText="1"/>
    </xf>
    <xf numFmtId="0" fontId="51" fillId="2" borderId="44" xfId="0" applyFont="1" applyFill="1" applyBorder="1" applyAlignment="1">
      <alignment horizontal="center" wrapText="1"/>
    </xf>
    <xf numFmtId="0" fontId="51" fillId="2" borderId="49" xfId="0" applyFont="1" applyFill="1" applyBorder="1" applyAlignment="1">
      <alignment horizontal="center" vertical="center"/>
    </xf>
    <xf numFmtId="0" fontId="51" fillId="2" borderId="50" xfId="0" applyFont="1" applyFill="1" applyBorder="1" applyAlignment="1">
      <alignment horizontal="center" vertical="center"/>
    </xf>
    <xf numFmtId="0" fontId="51" fillId="2" borderId="42" xfId="0" applyFont="1" applyFill="1" applyBorder="1" applyAlignment="1">
      <alignment horizontal="center" vertical="center"/>
    </xf>
    <xf numFmtId="0" fontId="51" fillId="2" borderId="43" xfId="0" applyFont="1" applyFill="1" applyBorder="1" applyAlignment="1">
      <alignment horizontal="center" vertical="center"/>
    </xf>
    <xf numFmtId="0" fontId="51" fillId="2" borderId="48" xfId="0" applyFont="1" applyFill="1" applyBorder="1" applyAlignment="1">
      <alignment horizontal="center" vertical="center" wrapText="1"/>
    </xf>
    <xf numFmtId="0" fontId="51" fillId="2" borderId="44" xfId="0" applyFont="1" applyFill="1" applyBorder="1" applyAlignment="1">
      <alignment horizontal="center" vertical="center" wrapText="1"/>
    </xf>
    <xf numFmtId="0" fontId="27" fillId="0" borderId="44" xfId="0" applyFont="1" applyFill="1" applyBorder="1" applyAlignment="1">
      <alignment horizontal="left" vertical="top" wrapText="1"/>
    </xf>
    <xf numFmtId="0" fontId="27" fillId="0" borderId="47" xfId="0" applyFont="1" applyFill="1" applyBorder="1" applyAlignment="1">
      <alignment horizontal="left" vertical="top"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xf>
    <xf numFmtId="0" fontId="31" fillId="0" borderId="31" xfId="0" applyFont="1" applyBorder="1" applyAlignment="1">
      <alignment horizontal="center" vertical="center"/>
    </xf>
    <xf numFmtId="0" fontId="31" fillId="0" borderId="28" xfId="0" applyFont="1" applyBorder="1" applyAlignment="1">
      <alignment horizontal="center" vertical="top" wrapText="1"/>
    </xf>
    <xf numFmtId="0" fontId="31" fillId="0" borderId="29" xfId="0" applyFont="1" applyBorder="1" applyAlignment="1">
      <alignment horizontal="center" vertical="top" wrapText="1"/>
    </xf>
    <xf numFmtId="0" fontId="31" fillId="0" borderId="16" xfId="0" applyFont="1" applyBorder="1" applyAlignment="1">
      <alignment horizontal="center" vertical="top" wrapText="1"/>
    </xf>
    <xf numFmtId="0" fontId="31" fillId="0" borderId="17" xfId="0" applyFont="1" applyBorder="1" applyAlignment="1">
      <alignment horizontal="center" vertical="top" wrapText="1"/>
    </xf>
    <xf numFmtId="0" fontId="31" fillId="0" borderId="33"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19" xfId="0" applyFont="1" applyFill="1" applyBorder="1" applyAlignment="1">
      <alignment horizontal="center" vertical="top" wrapText="1"/>
    </xf>
    <xf numFmtId="0" fontId="31" fillId="0" borderId="34" xfId="0" applyFont="1" applyFill="1" applyBorder="1" applyAlignment="1">
      <alignment horizontal="center" vertical="top" wrapText="1"/>
    </xf>
    <xf numFmtId="0" fontId="31" fillId="0" borderId="0" xfId="0" applyFont="1" applyFill="1" applyBorder="1" applyAlignment="1">
      <alignment horizontal="center" vertical="top" wrapText="1"/>
    </xf>
    <xf numFmtId="0" fontId="31" fillId="0" borderId="3" xfId="0" applyFont="1" applyFill="1" applyBorder="1" applyAlignment="1">
      <alignment horizontal="center" vertical="top" wrapText="1"/>
    </xf>
    <xf numFmtId="0" fontId="51" fillId="2" borderId="38" xfId="0" applyFont="1" applyFill="1" applyBorder="1" applyAlignment="1">
      <alignment horizontal="center" vertical="center"/>
    </xf>
    <xf numFmtId="0" fontId="51" fillId="2" borderId="20" xfId="0" applyFont="1" applyFill="1" applyBorder="1" applyAlignment="1">
      <alignment horizontal="center" vertical="center"/>
    </xf>
    <xf numFmtId="0" fontId="51" fillId="2" borderId="39" xfId="0" applyFont="1" applyFill="1" applyBorder="1" applyAlignment="1">
      <alignment horizontal="center" vertical="center"/>
    </xf>
    <xf numFmtId="0" fontId="51" fillId="2" borderId="40" xfId="0" applyFont="1" applyFill="1" applyBorder="1" applyAlignment="1">
      <alignment horizontal="center" vertical="center"/>
    </xf>
    <xf numFmtId="0" fontId="51" fillId="2" borderId="10" xfId="0" applyFont="1" applyFill="1" applyBorder="1" applyAlignment="1">
      <alignment horizontal="center" vertical="center"/>
    </xf>
    <xf numFmtId="0" fontId="51" fillId="2" borderId="41"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0"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35" xfId="0" applyFont="1" applyFill="1" applyBorder="1" applyAlignment="1">
      <alignment horizontal="center" vertical="center" wrapText="1"/>
    </xf>
    <xf numFmtId="0" fontId="51" fillId="2" borderId="21" xfId="0" applyFont="1" applyFill="1" applyBorder="1" applyAlignment="1">
      <alignment horizontal="center" vertical="center" wrapText="1"/>
    </xf>
    <xf numFmtId="0" fontId="51" fillId="2" borderId="36" xfId="0" applyFont="1" applyFill="1" applyBorder="1" applyAlignment="1">
      <alignment horizontal="center" vertical="center" wrapText="1"/>
    </xf>
    <xf numFmtId="0" fontId="31" fillId="0" borderId="18" xfId="0" applyFont="1" applyFill="1" applyBorder="1" applyAlignment="1">
      <alignment horizontal="center" vertical="top" wrapText="1"/>
    </xf>
    <xf numFmtId="0" fontId="31" fillId="0" borderId="37" xfId="0" applyFont="1" applyFill="1" applyBorder="1" applyAlignment="1">
      <alignment horizontal="center" vertical="top" wrapText="1"/>
    </xf>
    <xf numFmtId="0" fontId="39" fillId="0" borderId="18" xfId="0" applyFont="1" applyFill="1" applyBorder="1" applyAlignment="1">
      <alignment horizontal="center" vertical="top" wrapText="1"/>
    </xf>
    <xf numFmtId="0" fontId="39" fillId="0" borderId="37" xfId="0" applyFont="1" applyFill="1" applyBorder="1" applyAlignment="1">
      <alignment horizontal="center" vertical="top" wrapText="1"/>
    </xf>
    <xf numFmtId="0" fontId="39" fillId="0" borderId="0" xfId="0" applyFont="1" applyFill="1" applyBorder="1" applyAlignment="1">
      <alignment horizontal="center" vertical="top" wrapText="1"/>
    </xf>
    <xf numFmtId="0" fontId="39" fillId="0" borderId="3" xfId="0" applyFont="1" applyFill="1" applyBorder="1" applyAlignment="1">
      <alignment horizontal="center" vertical="top" wrapText="1"/>
    </xf>
    <xf numFmtId="0" fontId="33" fillId="0" borderId="6" xfId="0" applyFont="1" applyBorder="1" applyAlignment="1">
      <alignment horizontal="center" vertical="center"/>
    </xf>
    <xf numFmtId="0" fontId="33" fillId="0" borderId="2" xfId="0" applyFont="1" applyBorder="1" applyAlignment="1">
      <alignment horizontal="center" vertical="center"/>
    </xf>
    <xf numFmtId="0" fontId="29" fillId="0" borderId="7" xfId="0" applyFont="1" applyFill="1" applyBorder="1" applyAlignment="1">
      <alignment horizontal="center" vertical="top" wrapText="1"/>
    </xf>
    <xf numFmtId="0" fontId="29" fillId="0" borderId="0" xfId="0" applyFont="1" applyFill="1" applyBorder="1" applyAlignment="1">
      <alignment horizontal="center" vertical="top" wrapText="1"/>
    </xf>
    <xf numFmtId="0" fontId="29" fillId="0" borderId="2" xfId="0" applyFont="1" applyFill="1" applyBorder="1" applyAlignment="1">
      <alignment horizontal="center" vertical="top" wrapText="1"/>
    </xf>
    <xf numFmtId="0" fontId="33" fillId="0" borderId="0" xfId="0" applyFont="1" applyAlignment="1">
      <alignment horizontal="left" vertical="center"/>
    </xf>
    <xf numFmtId="0" fontId="33" fillId="0" borderId="1" xfId="0" applyFont="1" applyBorder="1" applyAlignment="1">
      <alignment horizontal="left" vertical="center"/>
    </xf>
    <xf numFmtId="0" fontId="30" fillId="0" borderId="0" xfId="0" applyFont="1" applyAlignment="1">
      <alignment horizontal="left"/>
    </xf>
    <xf numFmtId="0" fontId="30" fillId="0" borderId="1" xfId="0" applyFont="1" applyBorder="1" applyAlignment="1">
      <alignment horizontal="left"/>
    </xf>
    <xf numFmtId="0" fontId="52" fillId="0" borderId="7" xfId="0" applyFont="1" applyBorder="1" applyAlignment="1">
      <alignment horizontal="right" vertical="center" wrapText="1"/>
    </xf>
    <xf numFmtId="0" fontId="52" fillId="0" borderId="0" xfId="0" applyFont="1" applyBorder="1" applyAlignment="1">
      <alignment horizontal="right" vertical="center" wrapText="1"/>
    </xf>
    <xf numFmtId="0" fontId="52" fillId="0" borderId="8" xfId="0" applyFont="1" applyBorder="1" applyAlignment="1">
      <alignment horizontal="right" vertical="center" wrapText="1"/>
    </xf>
    <xf numFmtId="0" fontId="52" fillId="0" borderId="1" xfId="0" applyFont="1" applyBorder="1" applyAlignment="1">
      <alignment horizontal="right" vertical="center" wrapText="1"/>
    </xf>
    <xf numFmtId="0" fontId="31" fillId="0" borderId="0" xfId="0" applyFont="1" applyAlignment="1">
      <alignment horizontal="left" vertical="top"/>
    </xf>
    <xf numFmtId="0" fontId="31" fillId="0" borderId="0" xfId="0" applyFont="1" applyBorder="1" applyAlignment="1">
      <alignment horizontal="left" vertical="top"/>
    </xf>
    <xf numFmtId="0" fontId="6" fillId="0" borderId="5"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3" fillId="0" borderId="5" xfId="0" applyFont="1" applyBorder="1" applyAlignment="1">
      <alignment horizontal="center" vertical="center"/>
    </xf>
    <xf numFmtId="0" fontId="33" fillId="0" borderId="0" xfId="0" applyFont="1" applyBorder="1" applyAlignment="1">
      <alignment horizontal="center" vertical="center"/>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3" fillId="0" borderId="4" xfId="0" applyFont="1" applyBorder="1" applyAlignment="1">
      <alignment horizontal="left" vertical="center"/>
    </xf>
    <xf numFmtId="0" fontId="33" fillId="0" borderId="5" xfId="0" applyFont="1" applyBorder="1" applyAlignment="1">
      <alignment horizontal="left" vertical="center"/>
    </xf>
    <xf numFmtId="0" fontId="33" fillId="0" borderId="7" xfId="0" applyFont="1" applyBorder="1" applyAlignment="1">
      <alignment horizontal="left" vertical="center"/>
    </xf>
    <xf numFmtId="0" fontId="33" fillId="0" borderId="0" xfId="0" applyFont="1" applyBorder="1" applyAlignment="1">
      <alignment horizontal="left" vertical="center"/>
    </xf>
    <xf numFmtId="175" fontId="29" fillId="0" borderId="0" xfId="0" applyNumberFormat="1" applyFont="1" applyFill="1" applyBorder="1" applyAlignment="1">
      <alignment horizontal="center"/>
    </xf>
    <xf numFmtId="175" fontId="29" fillId="0" borderId="2" xfId="0" applyNumberFormat="1" applyFont="1" applyFill="1" applyBorder="1" applyAlignment="1">
      <alignment horizontal="center"/>
    </xf>
    <xf numFmtId="175" fontId="30" fillId="0" borderId="1" xfId="0" applyNumberFormat="1" applyFont="1" applyFill="1" applyBorder="1" applyAlignment="1">
      <alignment horizontal="center" vertical="center"/>
    </xf>
    <xf numFmtId="175" fontId="30" fillId="0" borderId="25" xfId="0" applyNumberFormat="1" applyFont="1" applyFill="1" applyBorder="1" applyAlignment="1">
      <alignment horizontal="center" vertical="center"/>
    </xf>
    <xf numFmtId="0" fontId="35" fillId="0" borderId="0" xfId="0" applyFont="1" applyAlignment="1">
      <alignment horizontal="left" vertical="top" wrapText="1"/>
    </xf>
    <xf numFmtId="0" fontId="31" fillId="0" borderId="6" xfId="0" applyFont="1" applyBorder="1" applyAlignment="1">
      <alignment horizontal="center" vertical="center" wrapText="1"/>
    </xf>
    <xf numFmtId="0" fontId="31" fillId="0" borderId="2" xfId="0" applyFont="1" applyBorder="1" applyAlignment="1">
      <alignment horizontal="center" vertical="center" wrapText="1"/>
    </xf>
    <xf numFmtId="0" fontId="0" fillId="0" borderId="5" xfId="0" applyFill="1" applyBorder="1" applyAlignment="1">
      <alignment horizontal="center"/>
    </xf>
    <xf numFmtId="0" fontId="0" fillId="0" borderId="0" xfId="0" applyFill="1" applyBorder="1" applyAlignment="1">
      <alignment horizontal="center"/>
    </xf>
    <xf numFmtId="0" fontId="31" fillId="0" borderId="0" xfId="0" applyFont="1" applyBorder="1" applyAlignment="1">
      <alignment horizontal="center" vertical="center" wrapText="1"/>
    </xf>
    <xf numFmtId="0" fontId="52" fillId="0" borderId="7" xfId="0" applyFont="1" applyFill="1" applyBorder="1" applyAlignment="1">
      <alignment horizontal="left" vertical="center" wrapText="1"/>
    </xf>
    <xf numFmtId="0" fontId="52" fillId="0" borderId="0" xfId="0" applyFont="1" applyFill="1" applyBorder="1" applyAlignment="1">
      <alignment horizontal="left" vertical="center" wrapText="1"/>
    </xf>
    <xf numFmtId="0" fontId="32" fillId="0" borderId="5" xfId="0" applyFont="1" applyFill="1" applyBorder="1" applyAlignment="1">
      <alignment horizontal="center" vertical="top"/>
    </xf>
    <xf numFmtId="0" fontId="32" fillId="0" borderId="0" xfId="0" applyFont="1" applyFill="1" applyAlignment="1">
      <alignment horizontal="center" vertical="top"/>
    </xf>
    <xf numFmtId="0" fontId="52" fillId="0" borderId="8" xfId="0" applyFont="1" applyBorder="1" applyAlignment="1">
      <alignment horizontal="left" vertical="center" wrapText="1"/>
    </xf>
    <xf numFmtId="0" fontId="52" fillId="0" borderId="1" xfId="0" applyFont="1" applyBorder="1" applyAlignment="1">
      <alignment horizontal="left" vertical="center" wrapText="1"/>
    </xf>
    <xf numFmtId="0" fontId="46" fillId="0" borderId="0" xfId="0" applyFont="1" applyFill="1" applyBorder="1" applyAlignment="1">
      <alignment horizontal="center" vertical="center" wrapText="1"/>
    </xf>
    <xf numFmtId="0" fontId="46" fillId="0" borderId="2" xfId="0" applyFont="1" applyFill="1" applyBorder="1" applyAlignment="1">
      <alignment horizontal="center" vertical="center" wrapText="1"/>
    </xf>
    <xf numFmtId="0" fontId="31" fillId="0" borderId="4" xfId="0" applyFont="1" applyBorder="1" applyAlignment="1">
      <alignment horizontal="center" vertical="center" wrapText="1"/>
    </xf>
    <xf numFmtId="0" fontId="31" fillId="0" borderId="7" xfId="0" applyFont="1" applyBorder="1" applyAlignment="1">
      <alignment horizontal="center" vertical="center" wrapText="1"/>
    </xf>
    <xf numFmtId="0" fontId="52" fillId="0" borderId="7" xfId="0" applyFont="1" applyBorder="1" applyAlignment="1">
      <alignment horizontal="left" vertical="center" wrapText="1"/>
    </xf>
    <xf numFmtId="0" fontId="52" fillId="0" borderId="0" xfId="0" applyFont="1" applyBorder="1" applyAlignment="1">
      <alignment horizontal="left" vertical="center" wrapText="1"/>
    </xf>
    <xf numFmtId="0" fontId="31" fillId="0" borderId="5" xfId="0" applyFont="1" applyBorder="1" applyAlignment="1">
      <alignment horizontal="center" vertical="center" wrapText="1"/>
    </xf>
    <xf numFmtId="0" fontId="35" fillId="0" borderId="0" xfId="0" applyFont="1" applyFill="1" applyBorder="1" applyAlignment="1">
      <alignment horizontal="left" vertical="top" wrapText="1"/>
    </xf>
    <xf numFmtId="0" fontId="53" fillId="0" borderId="0" xfId="0" applyFont="1" applyFill="1" applyBorder="1" applyAlignment="1">
      <alignment vertical="top" wrapText="1"/>
    </xf>
    <xf numFmtId="0" fontId="53" fillId="0" borderId="0" xfId="0" applyFont="1" applyFill="1" applyBorder="1" applyAlignment="1">
      <alignment vertical="center" wrapText="1"/>
    </xf>
    <xf numFmtId="0" fontId="42" fillId="0" borderId="0" xfId="0" applyFont="1" applyFill="1" applyBorder="1" applyAlignment="1">
      <alignment vertical="top" wrapText="1"/>
    </xf>
    <xf numFmtId="0" fontId="38" fillId="0" borderId="0" xfId="0" applyFont="1" applyFill="1" applyBorder="1" applyAlignment="1">
      <alignment vertical="top" wrapText="1"/>
    </xf>
    <xf numFmtId="0" fontId="38" fillId="0" borderId="0" xfId="0" applyFont="1" applyFill="1" applyBorder="1" applyAlignment="1">
      <alignment horizontal="left" vertical="top" wrapText="1"/>
    </xf>
    <xf numFmtId="0" fontId="22" fillId="0" borderId="0" xfId="0" applyFont="1" applyFill="1" applyAlignment="1">
      <alignment horizontal="center" vertical="center" wrapText="1"/>
    </xf>
    <xf numFmtId="0" fontId="22" fillId="0" borderId="0" xfId="0" applyFont="1" applyAlignment="1">
      <alignment horizontal="center" vertical="center"/>
    </xf>
    <xf numFmtId="0" fontId="22" fillId="0" borderId="0" xfId="0" applyFont="1" applyAlignment="1">
      <alignment horizontal="center" vertical="center" wrapText="1"/>
    </xf>
    <xf numFmtId="0" fontId="22" fillId="12" borderId="0" xfId="0" applyFont="1" applyFill="1" applyAlignment="1">
      <alignment horizontal="center"/>
    </xf>
    <xf numFmtId="0" fontId="22" fillId="9" borderId="0" xfId="0" applyFont="1" applyFill="1" applyBorder="1" applyAlignment="1" applyProtection="1">
      <alignment horizontal="center"/>
      <protection locked="0"/>
    </xf>
    <xf numFmtId="0" fontId="22" fillId="9" borderId="11" xfId="0" applyFont="1" applyFill="1" applyBorder="1" applyAlignment="1" applyProtection="1">
      <alignment horizontal="center"/>
      <protection locked="0"/>
    </xf>
    <xf numFmtId="0" fontId="22" fillId="9" borderId="10" xfId="0" applyFont="1" applyFill="1" applyBorder="1" applyAlignment="1" applyProtection="1">
      <alignment horizontal="center"/>
      <protection locked="0"/>
    </xf>
  </cellXfs>
  <cellStyles count="8">
    <cellStyle name="Comma [0] 2" xfId="1"/>
    <cellStyle name="Comma 2" xfId="2"/>
    <cellStyle name="Euro" xfId="3"/>
    <cellStyle name="Normal" xfId="0" builtinId="0"/>
    <cellStyle name="Normal 2" xfId="4"/>
    <cellStyle name="Normal 3" xfId="5"/>
    <cellStyle name="Percent 2" xfId="6"/>
    <cellStyle name="Pourcentage" xfId="7" builtinId="5"/>
  </cellStyles>
  <dxfs count="24">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3" formatCode="#,##0"/>
      <fill>
        <patternFill>
          <bgColor theme="0"/>
        </patternFill>
      </fill>
    </dxf>
    <dxf>
      <numFmt numFmtId="3" formatCode="#,##0"/>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Total Costs in each Scenario</c:v>
          </c:tx>
          <c:spPr>
            <a:solidFill>
              <a:schemeClr val="bg1">
                <a:lumMod val="65000"/>
              </a:schemeClr>
            </a:solidFill>
          </c:spPr>
          <c:invertIfNegative val="0"/>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0-AB34-4C85-B450-F8606066F5C5}"/>
              </c:ext>
            </c:extLst>
          </c:dPt>
          <c:dPt>
            <c:idx val="2"/>
            <c:invertIfNegative val="0"/>
            <c:bubble3D val="0"/>
            <c:spPr>
              <a:solidFill>
                <a:schemeClr val="tx2">
                  <a:lumMod val="40000"/>
                  <a:lumOff val="60000"/>
                </a:schemeClr>
              </a:solidFill>
            </c:spPr>
            <c:extLst>
              <c:ext xmlns:c16="http://schemas.microsoft.com/office/drawing/2014/chart" uri="{C3380CC4-5D6E-409C-BE32-E72D297353CC}">
                <c16:uniqueId val="{00000001-AB34-4C85-B450-F8606066F5C5}"/>
              </c:ext>
            </c:extLst>
          </c:dPt>
          <c:dPt>
            <c:idx val="3"/>
            <c:invertIfNegative val="0"/>
            <c:bubble3D val="0"/>
            <c:spPr>
              <a:solidFill>
                <a:schemeClr val="accent6">
                  <a:lumMod val="60000"/>
                  <a:lumOff val="40000"/>
                </a:schemeClr>
              </a:solidFill>
            </c:spPr>
            <c:extLst>
              <c:ext xmlns:c16="http://schemas.microsoft.com/office/drawing/2014/chart" uri="{C3380CC4-5D6E-409C-BE32-E72D297353CC}">
                <c16:uniqueId val="{00000002-AB34-4C85-B450-F8606066F5C5}"/>
              </c:ext>
            </c:extLst>
          </c:dPt>
          <c:cat>
            <c:strRef>
              <c:f>'Calculations Base Case'!$Z$6:$Z$9</c:f>
              <c:strCache>
                <c:ptCount val="4"/>
                <c:pt idx="0">
                  <c:v>Scénario actuel</c:v>
                </c:pt>
                <c:pt idx="1">
                  <c:v>Proposition 1</c:v>
                </c:pt>
                <c:pt idx="2">
                  <c:v>Proposition 2</c:v>
                </c:pt>
                <c:pt idx="3">
                  <c:v>Proposition 3</c:v>
                </c:pt>
              </c:strCache>
            </c:strRef>
          </c:cat>
          <c:val>
            <c:numRef>
              <c:f>'Calculations Base Case'!$AD$6:$AD$9</c:f>
              <c:numCache>
                <c:formatCode>#\ ##0\ [$€-1]</c:formatCode>
                <c:ptCount val="4"/>
                <c:pt idx="0">
                  <c:v>17.829868000000001</c:v>
                </c:pt>
                <c:pt idx="1">
                  <c:v>16.507408000000002</c:v>
                </c:pt>
                <c:pt idx="2">
                  <c:v>16.478307999999998</c:v>
                </c:pt>
                <c:pt idx="3">
                  <c:v>15.155848000000001</c:v>
                </c:pt>
              </c:numCache>
            </c:numRef>
          </c:val>
          <c:extLst>
            <c:ext xmlns:c16="http://schemas.microsoft.com/office/drawing/2014/chart" uri="{C3380CC4-5D6E-409C-BE32-E72D297353CC}">
              <c16:uniqueId val="{00000003-AB34-4C85-B450-F8606066F5C5}"/>
            </c:ext>
          </c:extLst>
        </c:ser>
        <c:dLbls>
          <c:showLegendKey val="0"/>
          <c:showVal val="0"/>
          <c:showCatName val="0"/>
          <c:showSerName val="0"/>
          <c:showPercent val="0"/>
          <c:showBubbleSize val="0"/>
        </c:dLbls>
        <c:gapWidth val="150"/>
        <c:axId val="600657496"/>
        <c:axId val="1"/>
      </c:barChart>
      <c:catAx>
        <c:axId val="600657496"/>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b"/>
        <c:majorGridlines/>
        <c:numFmt formatCode="#\ ##0\ [$€-1]"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600657496"/>
        <c:crosses val="autoZero"/>
        <c:crossBetween val="between"/>
      </c:valAx>
    </c:plotArea>
    <c:legend>
      <c:legendPos val="r"/>
      <c:layout>
        <c:manualLayout>
          <c:xMode val="edge"/>
          <c:yMode val="edge"/>
          <c:wMode val="edge"/>
          <c:hMode val="edge"/>
          <c:x val="0.68809186351706031"/>
          <c:y val="8.9868249227467251E-2"/>
          <c:w val="0.89721544181977253"/>
          <c:h val="0.82448935262402545"/>
        </c:manualLayout>
      </c:layout>
      <c:overlay val="0"/>
      <c:txPr>
        <a:bodyPr/>
        <a:lstStyle/>
        <a:p>
          <a:pPr>
            <a:defRPr sz="845" b="0" i="0" u="none" strike="noStrike" baseline="0">
              <a:solidFill>
                <a:srgbClr val="000000"/>
              </a:solidFill>
              <a:latin typeface="Calibri"/>
              <a:ea typeface="Calibri"/>
              <a:cs typeface="Calibri"/>
            </a:defRPr>
          </a:pPr>
          <a:endParaRPr lang="fr-FR"/>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fr-FR"/>
        </a:p>
      </c:txPr>
    </c:title>
    <c:autoTitleDeleted val="0"/>
    <c:plotArea>
      <c:layout/>
      <c:barChart>
        <c:barDir val="bar"/>
        <c:grouping val="clustered"/>
        <c:varyColors val="0"/>
        <c:ser>
          <c:idx val="0"/>
          <c:order val="0"/>
          <c:tx>
            <c:v>Total Costs in each Scenario</c:v>
          </c:tx>
          <c:spPr>
            <a:solidFill>
              <a:schemeClr val="bg1">
                <a:lumMod val="65000"/>
              </a:schemeClr>
            </a:solidFill>
          </c:spPr>
          <c:invertIfNegative val="0"/>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0-B606-4029-A440-0C4F631CB790}"/>
              </c:ext>
            </c:extLst>
          </c:dPt>
          <c:dPt>
            <c:idx val="2"/>
            <c:invertIfNegative val="0"/>
            <c:bubble3D val="0"/>
            <c:spPr>
              <a:solidFill>
                <a:schemeClr val="tx2">
                  <a:lumMod val="40000"/>
                  <a:lumOff val="60000"/>
                </a:schemeClr>
              </a:solidFill>
            </c:spPr>
            <c:extLst>
              <c:ext xmlns:c16="http://schemas.microsoft.com/office/drawing/2014/chart" uri="{C3380CC4-5D6E-409C-BE32-E72D297353CC}">
                <c16:uniqueId val="{00000001-B606-4029-A440-0C4F631CB790}"/>
              </c:ext>
            </c:extLst>
          </c:dPt>
          <c:dPt>
            <c:idx val="3"/>
            <c:invertIfNegative val="0"/>
            <c:bubble3D val="0"/>
            <c:spPr>
              <a:solidFill>
                <a:schemeClr val="accent6">
                  <a:lumMod val="60000"/>
                  <a:lumOff val="40000"/>
                </a:schemeClr>
              </a:solidFill>
            </c:spPr>
            <c:extLst>
              <c:ext xmlns:c16="http://schemas.microsoft.com/office/drawing/2014/chart" uri="{C3380CC4-5D6E-409C-BE32-E72D297353CC}">
                <c16:uniqueId val="{00000002-B606-4029-A440-0C4F631CB790}"/>
              </c:ext>
            </c:extLst>
          </c:dPt>
          <c:cat>
            <c:strRef>
              <c:f>'Calculations Base Case'!$Z$6:$Z$9</c:f>
              <c:strCache>
                <c:ptCount val="4"/>
                <c:pt idx="0">
                  <c:v>Scénario actuel</c:v>
                </c:pt>
                <c:pt idx="1">
                  <c:v>Proposition 1</c:v>
                </c:pt>
                <c:pt idx="2">
                  <c:v>Proposition 2</c:v>
                </c:pt>
                <c:pt idx="3">
                  <c:v>Proposition 3</c:v>
                </c:pt>
              </c:strCache>
            </c:strRef>
          </c:cat>
          <c:val>
            <c:numRef>
              <c:f>'Calculations Base Case'!$AD$6:$AD$9</c:f>
              <c:numCache>
                <c:formatCode>#\ ##0\ [$€-1]</c:formatCode>
                <c:ptCount val="4"/>
                <c:pt idx="0">
                  <c:v>17.829868000000001</c:v>
                </c:pt>
                <c:pt idx="1">
                  <c:v>16.507408000000002</c:v>
                </c:pt>
                <c:pt idx="2">
                  <c:v>16.478307999999998</c:v>
                </c:pt>
                <c:pt idx="3">
                  <c:v>15.155848000000001</c:v>
                </c:pt>
              </c:numCache>
            </c:numRef>
          </c:val>
          <c:extLst>
            <c:ext xmlns:c16="http://schemas.microsoft.com/office/drawing/2014/chart" uri="{C3380CC4-5D6E-409C-BE32-E72D297353CC}">
              <c16:uniqueId val="{00000003-B606-4029-A440-0C4F631CB790}"/>
            </c:ext>
          </c:extLst>
        </c:ser>
        <c:dLbls>
          <c:showLegendKey val="0"/>
          <c:showVal val="0"/>
          <c:showCatName val="0"/>
          <c:showSerName val="0"/>
          <c:showPercent val="0"/>
          <c:showBubbleSize val="0"/>
        </c:dLbls>
        <c:gapWidth val="150"/>
        <c:axId val="600659136"/>
        <c:axId val="1"/>
      </c:barChart>
      <c:catAx>
        <c:axId val="600659136"/>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b"/>
        <c:majorGridlines/>
        <c:numFmt formatCode="#\ ##0\ [$€-1]"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600659136"/>
        <c:crosses val="autoZero"/>
        <c:crossBetween val="between"/>
      </c:valAx>
    </c:plotArea>
    <c:legend>
      <c:legendPos val="r"/>
      <c:overlay val="0"/>
      <c:txPr>
        <a:bodyPr/>
        <a:lstStyle/>
        <a:p>
          <a:pPr>
            <a:defRPr sz="8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fr-FR"/>
        </a:p>
      </c:txPr>
    </c:title>
    <c:autoTitleDeleted val="0"/>
    <c:plotArea>
      <c:layout/>
      <c:barChart>
        <c:barDir val="bar"/>
        <c:grouping val="clustered"/>
        <c:varyColors val="0"/>
        <c:ser>
          <c:idx val="0"/>
          <c:order val="0"/>
          <c:tx>
            <c:v>Total Costs in each Scenario</c:v>
          </c:tx>
          <c:spPr>
            <a:solidFill>
              <a:schemeClr val="bg1">
                <a:lumMod val="65000"/>
              </a:schemeClr>
            </a:solidFill>
          </c:spPr>
          <c:invertIfNegative val="0"/>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0-8186-4DFB-B735-4D29F2224451}"/>
              </c:ext>
            </c:extLst>
          </c:dPt>
          <c:dPt>
            <c:idx val="2"/>
            <c:invertIfNegative val="0"/>
            <c:bubble3D val="0"/>
            <c:spPr>
              <a:solidFill>
                <a:schemeClr val="tx2">
                  <a:lumMod val="40000"/>
                  <a:lumOff val="60000"/>
                </a:schemeClr>
              </a:solidFill>
            </c:spPr>
            <c:extLst>
              <c:ext xmlns:c16="http://schemas.microsoft.com/office/drawing/2014/chart" uri="{C3380CC4-5D6E-409C-BE32-E72D297353CC}">
                <c16:uniqueId val="{00000001-8186-4DFB-B735-4D29F2224451}"/>
              </c:ext>
            </c:extLst>
          </c:dPt>
          <c:dPt>
            <c:idx val="3"/>
            <c:invertIfNegative val="0"/>
            <c:bubble3D val="0"/>
            <c:spPr>
              <a:solidFill>
                <a:schemeClr val="accent6">
                  <a:lumMod val="60000"/>
                  <a:lumOff val="40000"/>
                </a:schemeClr>
              </a:solidFill>
            </c:spPr>
            <c:extLst>
              <c:ext xmlns:c16="http://schemas.microsoft.com/office/drawing/2014/chart" uri="{C3380CC4-5D6E-409C-BE32-E72D297353CC}">
                <c16:uniqueId val="{00000002-8186-4DFB-B735-4D29F2224451}"/>
              </c:ext>
            </c:extLst>
          </c:dPt>
          <c:cat>
            <c:strRef>
              <c:f>'Calculations Worst-Case'!$Z$6:$Z$9</c:f>
              <c:strCache>
                <c:ptCount val="4"/>
                <c:pt idx="0">
                  <c:v>Current Scenario</c:v>
                </c:pt>
                <c:pt idx="1">
                  <c:v>Proposal 1</c:v>
                </c:pt>
                <c:pt idx="2">
                  <c:v>Proposal 2</c:v>
                </c:pt>
                <c:pt idx="3">
                  <c:v>Proposal 3</c:v>
                </c:pt>
              </c:strCache>
            </c:strRef>
          </c:cat>
          <c:val>
            <c:numRef>
              <c:f>'Calculations Worst-Case'!$AD$6:$AD$9</c:f>
              <c:numCache>
                <c:formatCode>#\ ##0\ [$€-1]</c:formatCode>
                <c:ptCount val="4"/>
                <c:pt idx="0">
                  <c:v>18182908</c:v>
                </c:pt>
                <c:pt idx="1">
                  <c:v>17919568</c:v>
                </c:pt>
                <c:pt idx="2">
                  <c:v>17254996</c:v>
                </c:pt>
                <c:pt idx="3">
                  <c:v>16991656</c:v>
                </c:pt>
              </c:numCache>
            </c:numRef>
          </c:val>
          <c:extLst>
            <c:ext xmlns:c16="http://schemas.microsoft.com/office/drawing/2014/chart" uri="{C3380CC4-5D6E-409C-BE32-E72D297353CC}">
              <c16:uniqueId val="{00000003-8186-4DFB-B735-4D29F2224451}"/>
            </c:ext>
          </c:extLst>
        </c:ser>
        <c:dLbls>
          <c:showLegendKey val="0"/>
          <c:showVal val="0"/>
          <c:showCatName val="0"/>
          <c:showSerName val="0"/>
          <c:showPercent val="0"/>
          <c:showBubbleSize val="0"/>
        </c:dLbls>
        <c:gapWidth val="150"/>
        <c:axId val="600655528"/>
        <c:axId val="1"/>
      </c:barChart>
      <c:catAx>
        <c:axId val="600655528"/>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b"/>
        <c:majorGridlines/>
        <c:numFmt formatCode="#\ ##0\ [$€-1]"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600655528"/>
        <c:crosses val="autoZero"/>
        <c:crossBetween val="between"/>
      </c:valAx>
    </c:plotArea>
    <c:legend>
      <c:legendPos val="r"/>
      <c:overlay val="0"/>
      <c:txPr>
        <a:bodyPr/>
        <a:lstStyle/>
        <a:p>
          <a:pPr>
            <a:defRPr sz="8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9.emf"/></Relationships>
</file>

<file path=xl/drawings/_rels/drawing13.xml.rels><?xml version="1.0" encoding="UTF-8" standalone="yes"?>
<Relationships xmlns="http://schemas.openxmlformats.org/package/2006/relationships"><Relationship Id="rId1"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8</xdr:col>
      <xdr:colOff>197518</xdr:colOff>
      <xdr:row>8</xdr:row>
      <xdr:rowOff>2186</xdr:rowOff>
    </xdr:from>
    <xdr:to>
      <xdr:col>16</xdr:col>
      <xdr:colOff>573501</xdr:colOff>
      <xdr:row>17</xdr:row>
      <xdr:rowOff>57978</xdr:rowOff>
    </xdr:to>
    <xdr:sp macro="" textlink="">
      <xdr:nvSpPr>
        <xdr:cNvPr id="2" name="TextBox 11">
          <a:extLst>
            <a:ext uri="{FF2B5EF4-FFF2-40B4-BE49-F238E27FC236}">
              <a16:creationId xmlns:a16="http://schemas.microsoft.com/office/drawing/2014/main" id="{C0DE6DC3-2384-4ABD-9C1F-F96AEF12A1CC}"/>
            </a:ext>
          </a:extLst>
        </xdr:cNvPr>
        <xdr:cNvSpPr txBox="1"/>
      </xdr:nvSpPr>
      <xdr:spPr>
        <a:xfrm>
          <a:off x="5055268" y="1526186"/>
          <a:ext cx="5233733" cy="1770292"/>
        </a:xfrm>
        <a:prstGeom prst="rect">
          <a:avLst/>
        </a:prstGeom>
        <a:noFill/>
      </xdr:spPr>
      <xdr:txBody>
        <a:bodyPr wrap="square" rtlCol="0">
          <a:noAutofit/>
        </a:bodyPr>
        <a:lstStyle>
          <a:defPPr>
            <a:defRPr lang="en-US"/>
          </a:defPPr>
          <a:lvl1pPr algn="ctr" rtl="0" eaLnBrk="0" fontAlgn="base" hangingPunct="0">
            <a:spcBef>
              <a:spcPct val="0"/>
            </a:spcBef>
            <a:spcAft>
              <a:spcPct val="0"/>
            </a:spcAft>
            <a:defRPr sz="2000" kern="1200">
              <a:solidFill>
                <a:srgbClr val="003874"/>
              </a:solidFill>
              <a:latin typeface="Arial" charset="0"/>
              <a:ea typeface="+mn-ea"/>
              <a:cs typeface="+mn-cs"/>
            </a:defRPr>
          </a:lvl1pPr>
          <a:lvl2pPr marL="457200" algn="ctr" rtl="0" eaLnBrk="0" fontAlgn="base" hangingPunct="0">
            <a:spcBef>
              <a:spcPct val="0"/>
            </a:spcBef>
            <a:spcAft>
              <a:spcPct val="0"/>
            </a:spcAft>
            <a:defRPr sz="2000" kern="1200">
              <a:solidFill>
                <a:srgbClr val="003874"/>
              </a:solidFill>
              <a:latin typeface="Arial" charset="0"/>
              <a:ea typeface="+mn-ea"/>
              <a:cs typeface="+mn-cs"/>
            </a:defRPr>
          </a:lvl2pPr>
          <a:lvl3pPr marL="914400" algn="ctr" rtl="0" eaLnBrk="0" fontAlgn="base" hangingPunct="0">
            <a:spcBef>
              <a:spcPct val="0"/>
            </a:spcBef>
            <a:spcAft>
              <a:spcPct val="0"/>
            </a:spcAft>
            <a:defRPr sz="2000" kern="1200">
              <a:solidFill>
                <a:srgbClr val="003874"/>
              </a:solidFill>
              <a:latin typeface="Arial" charset="0"/>
              <a:ea typeface="+mn-ea"/>
              <a:cs typeface="+mn-cs"/>
            </a:defRPr>
          </a:lvl3pPr>
          <a:lvl4pPr marL="1371600" algn="ctr" rtl="0" eaLnBrk="0" fontAlgn="base" hangingPunct="0">
            <a:spcBef>
              <a:spcPct val="0"/>
            </a:spcBef>
            <a:spcAft>
              <a:spcPct val="0"/>
            </a:spcAft>
            <a:defRPr sz="2000" kern="1200">
              <a:solidFill>
                <a:srgbClr val="003874"/>
              </a:solidFill>
              <a:latin typeface="Arial" charset="0"/>
              <a:ea typeface="+mn-ea"/>
              <a:cs typeface="+mn-cs"/>
            </a:defRPr>
          </a:lvl4pPr>
          <a:lvl5pPr marL="1828800" algn="ctr" rtl="0" eaLnBrk="0" fontAlgn="base" hangingPunct="0">
            <a:spcBef>
              <a:spcPct val="0"/>
            </a:spcBef>
            <a:spcAft>
              <a:spcPct val="0"/>
            </a:spcAft>
            <a:defRPr sz="2000" kern="1200">
              <a:solidFill>
                <a:srgbClr val="003874"/>
              </a:solidFill>
              <a:latin typeface="Arial" charset="0"/>
              <a:ea typeface="+mn-ea"/>
              <a:cs typeface="+mn-cs"/>
            </a:defRPr>
          </a:lvl5pPr>
          <a:lvl6pPr marL="2286000" algn="l" defTabSz="914400" rtl="0" eaLnBrk="1" latinLnBrk="0" hangingPunct="1">
            <a:defRPr sz="2000" kern="1200">
              <a:solidFill>
                <a:srgbClr val="003874"/>
              </a:solidFill>
              <a:latin typeface="Arial" charset="0"/>
              <a:ea typeface="+mn-ea"/>
              <a:cs typeface="+mn-cs"/>
            </a:defRPr>
          </a:lvl6pPr>
          <a:lvl7pPr marL="2743200" algn="l" defTabSz="914400" rtl="0" eaLnBrk="1" latinLnBrk="0" hangingPunct="1">
            <a:defRPr sz="2000" kern="1200">
              <a:solidFill>
                <a:srgbClr val="003874"/>
              </a:solidFill>
              <a:latin typeface="Arial" charset="0"/>
              <a:ea typeface="+mn-ea"/>
              <a:cs typeface="+mn-cs"/>
            </a:defRPr>
          </a:lvl7pPr>
          <a:lvl8pPr marL="3200400" algn="l" defTabSz="914400" rtl="0" eaLnBrk="1" latinLnBrk="0" hangingPunct="1">
            <a:defRPr sz="2000" kern="1200">
              <a:solidFill>
                <a:srgbClr val="003874"/>
              </a:solidFill>
              <a:latin typeface="Arial" charset="0"/>
              <a:ea typeface="+mn-ea"/>
              <a:cs typeface="+mn-cs"/>
            </a:defRPr>
          </a:lvl8pPr>
          <a:lvl9pPr marL="3657600" algn="l" defTabSz="914400" rtl="0" eaLnBrk="1" latinLnBrk="0" hangingPunct="1">
            <a:defRPr sz="2000" kern="1200">
              <a:solidFill>
                <a:srgbClr val="003874"/>
              </a:solidFill>
              <a:latin typeface="Arial" charset="0"/>
              <a:ea typeface="+mn-ea"/>
              <a:cs typeface="+mn-cs"/>
            </a:defRPr>
          </a:lvl9pPr>
        </a:lstStyle>
        <a:p>
          <a:r>
            <a:rPr lang="es-ES_tradnl" sz="2200" b="1" kern="1200" baseline="0">
              <a:solidFill>
                <a:srgbClr val="003874"/>
              </a:solidFill>
              <a:effectLst/>
              <a:latin typeface="Arial" charset="0"/>
              <a:ea typeface="+mn-ea"/>
              <a:cs typeface="+mn-cs"/>
            </a:rPr>
            <a:t>Analyse de l'impact budgétaire</a:t>
          </a:r>
          <a:endParaRPr lang="en-US" sz="2200">
            <a:effectLst/>
          </a:endParaRPr>
        </a:p>
        <a:p>
          <a:r>
            <a:rPr lang="es-ES_tradnl" sz="2200" b="1" kern="1200" baseline="0">
              <a:solidFill>
                <a:srgbClr val="003874"/>
              </a:solidFill>
              <a:effectLst/>
              <a:latin typeface="Arial" charset="0"/>
              <a:ea typeface="+mn-ea"/>
              <a:cs typeface="+mn-cs"/>
            </a:rPr>
            <a:t>des prothèses Biosynthétiques</a:t>
          </a:r>
          <a:endParaRPr lang="es-ES_tradnl" sz="2200" b="1" kern="1200" baseline="0">
            <a:solidFill>
              <a:srgbClr val="AECC50"/>
            </a:solidFill>
            <a:effectLst/>
            <a:latin typeface="Arial" charset="0"/>
            <a:ea typeface="+mn-ea"/>
            <a:cs typeface="+mn-cs"/>
          </a:endParaRPr>
        </a:p>
        <a:p>
          <a:r>
            <a:rPr lang="es-ES_tradnl" sz="2200" b="1" kern="1200" baseline="0">
              <a:solidFill>
                <a:srgbClr val="003874"/>
              </a:solidFill>
              <a:effectLst/>
              <a:latin typeface="Arial" charset="0"/>
              <a:ea typeface="+mn-ea"/>
              <a:cs typeface="+mn-cs"/>
            </a:rPr>
            <a:t> dans les cas complexes de reconstruction de paroi </a:t>
          </a:r>
          <a:endParaRPr lang="en-US" sz="2200">
            <a:effectLst/>
          </a:endParaRPr>
        </a:p>
      </xdr:txBody>
    </xdr:sp>
    <xdr:clientData/>
  </xdr:twoCellAnchor>
  <xdr:twoCellAnchor editAs="oneCell">
    <xdr:from>
      <xdr:col>8</xdr:col>
      <xdr:colOff>209550</xdr:colOff>
      <xdr:row>20</xdr:row>
      <xdr:rowOff>85725</xdr:rowOff>
    </xdr:from>
    <xdr:to>
      <xdr:col>12</xdr:col>
      <xdr:colOff>542925</xdr:colOff>
      <xdr:row>38</xdr:row>
      <xdr:rowOff>171450</xdr:rowOff>
    </xdr:to>
    <xdr:pic>
      <xdr:nvPicPr>
        <xdr:cNvPr id="2752701" name="Picture 9">
          <a:extLst>
            <a:ext uri="{FF2B5EF4-FFF2-40B4-BE49-F238E27FC236}">
              <a16:creationId xmlns:a16="http://schemas.microsoft.com/office/drawing/2014/main" id="{D379B077-259F-405B-A4FF-3FC82858C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3895725"/>
          <a:ext cx="277177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4</xdr:row>
      <xdr:rowOff>57150</xdr:rowOff>
    </xdr:from>
    <xdr:to>
      <xdr:col>8</xdr:col>
      <xdr:colOff>104775</xdr:colOff>
      <xdr:row>38</xdr:row>
      <xdr:rowOff>180975</xdr:rowOff>
    </xdr:to>
    <xdr:pic>
      <xdr:nvPicPr>
        <xdr:cNvPr id="2752702" name="Picture 12">
          <a:extLst>
            <a:ext uri="{FF2B5EF4-FFF2-40B4-BE49-F238E27FC236}">
              <a16:creationId xmlns:a16="http://schemas.microsoft.com/office/drawing/2014/main" id="{65F9A324-A144-43E5-8D29-BB1AA7A5A1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819150"/>
          <a:ext cx="4943475" cy="660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23</xdr:col>
      <xdr:colOff>561975</xdr:colOff>
      <xdr:row>4</xdr:row>
      <xdr:rowOff>76200</xdr:rowOff>
    </xdr:to>
    <xdr:sp macro="" textlink="">
      <xdr:nvSpPr>
        <xdr:cNvPr id="2752703" name="Rectangle 5">
          <a:extLst>
            <a:ext uri="{FF2B5EF4-FFF2-40B4-BE49-F238E27FC236}">
              <a16:creationId xmlns:a16="http://schemas.microsoft.com/office/drawing/2014/main" id="{8F1A2E3C-EC9E-42B5-A46D-B7ED2F187661}"/>
            </a:ext>
          </a:extLst>
        </xdr:cNvPr>
        <xdr:cNvSpPr>
          <a:spLocks noChangeArrowheads="1"/>
        </xdr:cNvSpPr>
      </xdr:nvSpPr>
      <xdr:spPr bwMode="auto">
        <a:xfrm>
          <a:off x="0" y="0"/>
          <a:ext cx="14582775" cy="838200"/>
        </a:xfrm>
        <a:prstGeom prst="rect">
          <a:avLst/>
        </a:prstGeom>
        <a:solidFill>
          <a:srgbClr val="6B8537"/>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14</xdr:col>
      <xdr:colOff>247650</xdr:colOff>
      <xdr:row>16</xdr:row>
      <xdr:rowOff>85725</xdr:rowOff>
    </xdr:from>
    <xdr:to>
      <xdr:col>16</xdr:col>
      <xdr:colOff>390525</xdr:colOff>
      <xdr:row>23</xdr:row>
      <xdr:rowOff>133350</xdr:rowOff>
    </xdr:to>
    <xdr:pic macro="[0]!Goto_Background">
      <xdr:nvPicPr>
        <xdr:cNvPr id="2752704" name="Picture 16">
          <a:extLst>
            <a:ext uri="{FF2B5EF4-FFF2-40B4-BE49-F238E27FC236}">
              <a16:creationId xmlns:a16="http://schemas.microsoft.com/office/drawing/2014/main" id="{14DC0414-AC11-4C7D-9B22-597969432D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82050" y="3133725"/>
          <a:ext cx="136207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583399</xdr:colOff>
      <xdr:row>25</xdr:row>
      <xdr:rowOff>166686</xdr:rowOff>
    </xdr:from>
    <xdr:to>
      <xdr:col>16</xdr:col>
      <xdr:colOff>154780</xdr:colOff>
      <xdr:row>30</xdr:row>
      <xdr:rowOff>154783</xdr:rowOff>
    </xdr:to>
    <xdr:sp macro="" textlink="">
      <xdr:nvSpPr>
        <xdr:cNvPr id="3" name="TextBox 2">
          <a:extLst>
            <a:ext uri="{FF2B5EF4-FFF2-40B4-BE49-F238E27FC236}">
              <a16:creationId xmlns:a16="http://schemas.microsoft.com/office/drawing/2014/main" id="{56A54784-D041-439C-AB2D-A682BC82CB43}"/>
            </a:ext>
          </a:extLst>
        </xdr:cNvPr>
        <xdr:cNvSpPr txBox="1"/>
      </xdr:nvSpPr>
      <xdr:spPr>
        <a:xfrm>
          <a:off x="583399" y="4929186"/>
          <a:ext cx="9286881" cy="940597"/>
        </a:xfrm>
        <a:prstGeom prst="rect">
          <a:avLst/>
        </a:prstGeom>
        <a:solidFill>
          <a:schemeClr val="lt1"/>
        </a:solidFill>
        <a:ln w="9525" cmpd="sng">
          <a:solidFill>
            <a:srgbClr val="036936"/>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a:solidFill>
                <a:schemeClr val="dk1"/>
              </a:solidFill>
              <a:effectLst/>
              <a:latin typeface="Arial" pitchFamily="34" charset="0"/>
              <a:ea typeface="+mn-ea"/>
              <a:cs typeface="Arial" pitchFamily="34" charset="0"/>
            </a:rPr>
            <a:t>P. Ortega Deballon </a:t>
          </a:r>
          <a:r>
            <a:rPr lang="fr-FR" sz="1800" baseline="30000">
              <a:solidFill>
                <a:schemeClr val="dk1"/>
              </a:solidFill>
              <a:effectLst/>
              <a:latin typeface="Arial" pitchFamily="34" charset="0"/>
              <a:ea typeface="+mn-ea"/>
              <a:cs typeface="Arial" pitchFamily="34" charset="0"/>
            </a:rPr>
            <a:t>1</a:t>
          </a:r>
          <a:r>
            <a:rPr lang="fr-FR" sz="1800">
              <a:solidFill>
                <a:schemeClr val="dk1"/>
              </a:solidFill>
              <a:effectLst/>
              <a:latin typeface="Arial" pitchFamily="34" charset="0"/>
              <a:ea typeface="+mn-ea"/>
              <a:cs typeface="Arial" pitchFamily="34" charset="0"/>
            </a:rPr>
            <a:t>, J.F. Gillion </a:t>
          </a:r>
          <a:r>
            <a:rPr lang="fr-FR" sz="1800" baseline="30000">
              <a:solidFill>
                <a:schemeClr val="dk1"/>
              </a:solidFill>
              <a:effectLst/>
              <a:latin typeface="Arial" pitchFamily="34" charset="0"/>
              <a:ea typeface="+mn-ea"/>
              <a:cs typeface="Arial" pitchFamily="34" charset="0"/>
            </a:rPr>
            <a:t>2</a:t>
          </a:r>
          <a:r>
            <a:rPr lang="fr-FR" sz="1800">
              <a:solidFill>
                <a:schemeClr val="dk1"/>
              </a:solidFill>
              <a:effectLst/>
              <a:latin typeface="Arial" pitchFamily="34" charset="0"/>
              <a:ea typeface="+mn-ea"/>
              <a:cs typeface="Arial" pitchFamily="34" charset="0"/>
            </a:rPr>
            <a:t>, C. Barrat </a:t>
          </a:r>
          <a:r>
            <a:rPr lang="fr-FR" sz="1800" baseline="30000">
              <a:solidFill>
                <a:schemeClr val="dk1"/>
              </a:solidFill>
              <a:effectLst/>
              <a:latin typeface="Arial" pitchFamily="34" charset="0"/>
              <a:ea typeface="+mn-ea"/>
              <a:cs typeface="Arial" pitchFamily="34" charset="0"/>
            </a:rPr>
            <a:t>3</a:t>
          </a:r>
          <a:r>
            <a:rPr lang="fr-FR" sz="1800">
              <a:solidFill>
                <a:schemeClr val="dk1"/>
              </a:solidFill>
              <a:effectLst/>
              <a:latin typeface="Arial" pitchFamily="34" charset="0"/>
              <a:ea typeface="+mn-ea"/>
              <a:cs typeface="Arial" pitchFamily="34" charset="0"/>
            </a:rPr>
            <a:t>, J.P. Cossa </a:t>
          </a:r>
          <a:r>
            <a:rPr lang="fr-FR" sz="1800" baseline="30000">
              <a:solidFill>
                <a:schemeClr val="dk1"/>
              </a:solidFill>
              <a:effectLst/>
              <a:latin typeface="Arial" pitchFamily="34" charset="0"/>
              <a:ea typeface="+mn-ea"/>
              <a:cs typeface="Arial" pitchFamily="34" charset="0"/>
            </a:rPr>
            <a:t>4</a:t>
          </a:r>
          <a:r>
            <a:rPr lang="fr-FR" sz="1800">
              <a:solidFill>
                <a:schemeClr val="dk1"/>
              </a:solidFill>
              <a:effectLst/>
              <a:latin typeface="Arial" pitchFamily="34" charset="0"/>
              <a:ea typeface="+mn-ea"/>
              <a:cs typeface="Arial" pitchFamily="34" charset="0"/>
            </a:rPr>
            <a:t>, G. Fromont </a:t>
          </a:r>
          <a:r>
            <a:rPr lang="fr-FR" sz="1800" baseline="30000">
              <a:solidFill>
                <a:schemeClr val="dk1"/>
              </a:solidFill>
              <a:effectLst/>
              <a:latin typeface="Arial" pitchFamily="34" charset="0"/>
              <a:ea typeface="+mn-ea"/>
              <a:cs typeface="Arial" pitchFamily="34" charset="0"/>
            </a:rPr>
            <a:t>5</a:t>
          </a:r>
          <a:r>
            <a:rPr lang="fr-FR" sz="1800">
              <a:solidFill>
                <a:schemeClr val="dk1"/>
              </a:solidFill>
              <a:effectLst/>
              <a:latin typeface="Arial" pitchFamily="34" charset="0"/>
              <a:ea typeface="+mn-ea"/>
              <a:cs typeface="Arial" pitchFamily="34" charset="0"/>
            </a:rPr>
            <a:t>, Y. Renard </a:t>
          </a:r>
          <a:r>
            <a:rPr lang="fr-FR" sz="1800" baseline="30000">
              <a:solidFill>
                <a:schemeClr val="dk1"/>
              </a:solidFill>
              <a:effectLst/>
              <a:latin typeface="Arial" pitchFamily="34" charset="0"/>
              <a:ea typeface="+mn-ea"/>
              <a:cs typeface="Arial" pitchFamily="34" charset="0"/>
            </a:rPr>
            <a:t>6</a:t>
          </a:r>
          <a:r>
            <a:rPr lang="fr-FR" sz="1800">
              <a:solidFill>
                <a:schemeClr val="dk1"/>
              </a:solidFill>
              <a:effectLst/>
              <a:latin typeface="Arial" pitchFamily="34" charset="0"/>
              <a:ea typeface="+mn-ea"/>
              <a:cs typeface="Arial" pitchFamily="34" charset="0"/>
            </a:rPr>
            <a:t>.</a:t>
          </a:r>
          <a:endParaRPr lang="en-US" sz="1800">
            <a:solidFill>
              <a:schemeClr val="dk1"/>
            </a:solidFill>
            <a:effectLst/>
            <a:latin typeface="Arial" pitchFamily="34" charset="0"/>
            <a:ea typeface="+mn-ea"/>
            <a:cs typeface="Arial" pitchFamily="34" charset="0"/>
          </a:endParaRPr>
        </a:p>
        <a:p>
          <a:endParaRPr lang="fr-FR" sz="600" i="1" baseline="30000">
            <a:solidFill>
              <a:schemeClr val="dk1"/>
            </a:solidFill>
            <a:effectLst/>
            <a:latin typeface="Arial" pitchFamily="34" charset="0"/>
            <a:ea typeface="+mn-ea"/>
            <a:cs typeface="Arial" pitchFamily="34" charset="0"/>
          </a:endParaRPr>
        </a:p>
        <a:p>
          <a:r>
            <a:rPr lang="fr-FR" sz="1500" i="1" baseline="30000">
              <a:solidFill>
                <a:schemeClr val="dk1"/>
              </a:solidFill>
              <a:effectLst/>
              <a:latin typeface="Arial" pitchFamily="34" charset="0"/>
              <a:ea typeface="+mn-ea"/>
              <a:cs typeface="Arial" pitchFamily="34" charset="0"/>
            </a:rPr>
            <a:t>1</a:t>
          </a:r>
          <a:r>
            <a:rPr lang="fr-FR" sz="1500" i="1">
              <a:solidFill>
                <a:schemeClr val="dk1"/>
              </a:solidFill>
              <a:effectLst/>
              <a:latin typeface="Arial" pitchFamily="34" charset="0"/>
              <a:ea typeface="+mn-ea"/>
              <a:cs typeface="Arial" pitchFamily="34" charset="0"/>
            </a:rPr>
            <a:t>CHU Dijon - Dijon (France), </a:t>
          </a:r>
          <a:r>
            <a:rPr lang="fr-FR" sz="1500" i="1" baseline="30000">
              <a:solidFill>
                <a:schemeClr val="dk1"/>
              </a:solidFill>
              <a:effectLst/>
              <a:latin typeface="Arial" pitchFamily="34" charset="0"/>
              <a:ea typeface="+mn-ea"/>
              <a:cs typeface="Arial" pitchFamily="34" charset="0"/>
            </a:rPr>
            <a:t>2</a:t>
          </a:r>
          <a:r>
            <a:rPr lang="fr-FR" sz="1500" i="1">
              <a:solidFill>
                <a:schemeClr val="dk1"/>
              </a:solidFill>
              <a:effectLst/>
              <a:latin typeface="Arial" pitchFamily="34" charset="0"/>
              <a:ea typeface="+mn-ea"/>
              <a:cs typeface="Arial" pitchFamily="34" charset="0"/>
            </a:rPr>
            <a:t>Hôpital Privé - Anthony (France), </a:t>
          </a:r>
          <a:r>
            <a:rPr lang="fr-FR" sz="1500" i="1" baseline="30000">
              <a:solidFill>
                <a:schemeClr val="dk1"/>
              </a:solidFill>
              <a:effectLst/>
              <a:latin typeface="Arial" pitchFamily="34" charset="0"/>
              <a:ea typeface="+mn-ea"/>
              <a:cs typeface="Arial" pitchFamily="34" charset="0"/>
            </a:rPr>
            <a:t>3</a:t>
          </a:r>
          <a:r>
            <a:rPr lang="fr-FR" sz="1500" i="1">
              <a:solidFill>
                <a:schemeClr val="dk1"/>
              </a:solidFill>
              <a:effectLst/>
              <a:latin typeface="Arial" pitchFamily="34" charset="0"/>
              <a:ea typeface="+mn-ea"/>
              <a:cs typeface="Arial" pitchFamily="34" charset="0"/>
            </a:rPr>
            <a:t>Hôpital Jean Verdier - Bondy (France), </a:t>
          </a:r>
          <a:r>
            <a:rPr lang="fr-FR" sz="1500" i="1" baseline="30000">
              <a:solidFill>
                <a:schemeClr val="dk1"/>
              </a:solidFill>
              <a:effectLst/>
              <a:latin typeface="Arial" pitchFamily="34" charset="0"/>
              <a:ea typeface="+mn-ea"/>
              <a:cs typeface="Arial" pitchFamily="34" charset="0"/>
            </a:rPr>
            <a:t>4</a:t>
          </a:r>
          <a:r>
            <a:rPr lang="fr-FR" sz="1500" i="1">
              <a:solidFill>
                <a:schemeClr val="dk1"/>
              </a:solidFill>
              <a:effectLst/>
              <a:latin typeface="Arial" pitchFamily="34" charset="0"/>
              <a:ea typeface="+mn-ea"/>
              <a:cs typeface="Arial" pitchFamily="34" charset="0"/>
            </a:rPr>
            <a:t>CMC Bizet - Paris (France), </a:t>
          </a:r>
          <a:r>
            <a:rPr lang="fr-FR" sz="1500" i="1" baseline="30000">
              <a:solidFill>
                <a:schemeClr val="dk1"/>
              </a:solidFill>
              <a:effectLst/>
              <a:latin typeface="Arial" pitchFamily="34" charset="0"/>
              <a:ea typeface="+mn-ea"/>
              <a:cs typeface="Arial" pitchFamily="34" charset="0"/>
            </a:rPr>
            <a:t>5</a:t>
          </a:r>
          <a:r>
            <a:rPr lang="fr-FR" sz="1500" i="1">
              <a:solidFill>
                <a:schemeClr val="dk1"/>
              </a:solidFill>
              <a:effectLst/>
              <a:latin typeface="Arial" pitchFamily="34" charset="0"/>
              <a:ea typeface="+mn-ea"/>
              <a:cs typeface="Arial" pitchFamily="34" charset="0"/>
            </a:rPr>
            <a:t>Pratique privée - Bois Bernard (France), </a:t>
          </a:r>
          <a:r>
            <a:rPr lang="fr-FR" sz="1500" i="1" baseline="30000">
              <a:solidFill>
                <a:schemeClr val="dk1"/>
              </a:solidFill>
              <a:effectLst/>
              <a:latin typeface="Arial" pitchFamily="34" charset="0"/>
              <a:ea typeface="+mn-ea"/>
              <a:cs typeface="Arial" pitchFamily="34" charset="0"/>
            </a:rPr>
            <a:t>6</a:t>
          </a:r>
          <a:r>
            <a:rPr lang="fr-FR" sz="1500" i="1">
              <a:solidFill>
                <a:schemeClr val="dk1"/>
              </a:solidFill>
              <a:effectLst/>
              <a:latin typeface="Arial" pitchFamily="34" charset="0"/>
              <a:ea typeface="+mn-ea"/>
              <a:cs typeface="Arial" pitchFamily="34" charset="0"/>
            </a:rPr>
            <a:t>CHU Reims (France)</a:t>
          </a:r>
          <a:endParaRPr lang="en-US" sz="1500">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533400</xdr:colOff>
      <xdr:row>9</xdr:row>
      <xdr:rowOff>104775</xdr:rowOff>
    </xdr:from>
    <xdr:to>
      <xdr:col>31</xdr:col>
      <xdr:colOff>523875</xdr:colOff>
      <xdr:row>23</xdr:row>
      <xdr:rowOff>76200</xdr:rowOff>
    </xdr:to>
    <xdr:graphicFrame macro="">
      <xdr:nvGraphicFramePr>
        <xdr:cNvPr id="1232282" name="Chart 2">
          <a:extLst>
            <a:ext uri="{FF2B5EF4-FFF2-40B4-BE49-F238E27FC236}">
              <a16:creationId xmlns:a16="http://schemas.microsoft.com/office/drawing/2014/main" id="{3F04B156-5878-4499-978B-CF45AE33A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533400</xdr:colOff>
      <xdr:row>9</xdr:row>
      <xdr:rowOff>104775</xdr:rowOff>
    </xdr:from>
    <xdr:to>
      <xdr:col>31</xdr:col>
      <xdr:colOff>523875</xdr:colOff>
      <xdr:row>23</xdr:row>
      <xdr:rowOff>76200</xdr:rowOff>
    </xdr:to>
    <xdr:graphicFrame macro="">
      <xdr:nvGraphicFramePr>
        <xdr:cNvPr id="1374595" name="Chart 1">
          <a:extLst>
            <a:ext uri="{FF2B5EF4-FFF2-40B4-BE49-F238E27FC236}">
              <a16:creationId xmlns:a16="http://schemas.microsoft.com/office/drawing/2014/main" id="{F203228B-8A1C-40ED-9B0D-41C9F34F0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19</xdr:row>
      <xdr:rowOff>0</xdr:rowOff>
    </xdr:from>
    <xdr:to>
      <xdr:col>13</xdr:col>
      <xdr:colOff>352425</xdr:colOff>
      <xdr:row>30</xdr:row>
      <xdr:rowOff>161925</xdr:rowOff>
    </xdr:to>
    <xdr:grpSp>
      <xdr:nvGrpSpPr>
        <xdr:cNvPr id="2831680" name="Group 7">
          <a:extLst>
            <a:ext uri="{FF2B5EF4-FFF2-40B4-BE49-F238E27FC236}">
              <a16:creationId xmlns:a16="http://schemas.microsoft.com/office/drawing/2014/main" id="{319D7922-3CF6-4881-B1A2-8B52E60668ED}"/>
            </a:ext>
          </a:extLst>
        </xdr:cNvPr>
        <xdr:cNvGrpSpPr>
          <a:grpSpLocks/>
        </xdr:cNvGrpSpPr>
      </xdr:nvGrpSpPr>
      <xdr:grpSpPr bwMode="auto">
        <a:xfrm>
          <a:off x="2628900" y="3457575"/>
          <a:ext cx="5972175" cy="2362200"/>
          <a:chOff x="72123" y="1988840"/>
          <a:chExt cx="5796021" cy="2396690"/>
        </a:xfrm>
      </xdr:grpSpPr>
      <xdr:grpSp>
        <xdr:nvGrpSpPr>
          <xdr:cNvPr id="2831722" name="Group 14">
            <a:extLst>
              <a:ext uri="{FF2B5EF4-FFF2-40B4-BE49-F238E27FC236}">
                <a16:creationId xmlns:a16="http://schemas.microsoft.com/office/drawing/2014/main" id="{55E30DAD-0151-4FC4-AAD3-B74D17145452}"/>
              </a:ext>
            </a:extLst>
          </xdr:cNvPr>
          <xdr:cNvGrpSpPr>
            <a:grpSpLocks/>
          </xdr:cNvGrpSpPr>
        </xdr:nvGrpSpPr>
        <xdr:grpSpPr bwMode="auto">
          <a:xfrm>
            <a:off x="72123" y="1988840"/>
            <a:ext cx="5796021" cy="2396690"/>
            <a:chOff x="72123" y="1988840"/>
            <a:chExt cx="5796021" cy="2396690"/>
          </a:xfrm>
        </xdr:grpSpPr>
        <xdr:sp macro="" textlink="">
          <xdr:nvSpPr>
            <xdr:cNvPr id="5" name="TextBox 4">
              <a:extLst>
                <a:ext uri="{FF2B5EF4-FFF2-40B4-BE49-F238E27FC236}">
                  <a16:creationId xmlns:a16="http://schemas.microsoft.com/office/drawing/2014/main" id="{08079DC2-554F-4EB8-BF1F-02E8F010EFA8}"/>
                </a:ext>
              </a:extLst>
            </xdr:cNvPr>
            <xdr:cNvSpPr txBox="1">
              <a:spLocks noChangeArrowheads="1"/>
            </xdr:cNvSpPr>
          </xdr:nvSpPr>
          <xdr:spPr bwMode="auto">
            <a:xfrm>
              <a:off x="72123" y="1988840"/>
              <a:ext cx="5796021" cy="2396690"/>
            </a:xfrm>
            <a:prstGeom prst="rect">
              <a:avLst/>
            </a:prstGeom>
            <a:solidFill>
              <a:schemeClr val="bg1">
                <a:lumMod val="85000"/>
              </a:schemeClr>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eaLnBrk="1" hangingPunct="1">
                <a:buFontTx/>
                <a:buNone/>
              </a:pPr>
              <a:r>
                <a:rPr lang="en-US" altLang="en-US" sz="1600" b="1" kern="0">
                  <a:solidFill>
                    <a:schemeClr val="tx1"/>
                  </a:solidFill>
                  <a:ea typeface="ＭＳ Ｐゴシック" pitchFamily="34" charset="-128"/>
                </a:rPr>
                <a:t>Permanent synthetic meshes</a:t>
              </a:r>
            </a:p>
            <a:p>
              <a:pPr algn="just"/>
              <a:endParaRPr lang="en-US" sz="800" b="1" kern="0">
                <a:solidFill>
                  <a:schemeClr val="tx1"/>
                </a:solidFill>
              </a:endParaRPr>
            </a:p>
            <a:p>
              <a:pPr marL="95250" indent="0" algn="just">
                <a:buNone/>
              </a:pPr>
              <a:r>
                <a:rPr lang="en-US" sz="1400" kern="0">
                  <a:solidFill>
                    <a:schemeClr val="tx1"/>
                  </a:solidFill>
                </a:rPr>
                <a:t>      Reduced Recurrence  vs primary closure</a:t>
              </a:r>
            </a:p>
            <a:p>
              <a:pPr marL="95250" indent="0" algn="just">
                <a:buNone/>
              </a:pPr>
              <a:endParaRPr lang="en-US" sz="800" kern="0">
                <a:solidFill>
                  <a:schemeClr val="tx1"/>
                </a:solidFill>
              </a:endParaRPr>
            </a:p>
            <a:p>
              <a:pPr marL="95250" indent="0" algn="just">
                <a:buNone/>
              </a:pPr>
              <a:r>
                <a:rPr lang="en-US" sz="800" kern="0">
                  <a:solidFill>
                    <a:schemeClr val="tx1"/>
                  </a:solidFill>
                </a:rPr>
                <a:t>         </a:t>
              </a:r>
              <a:r>
                <a:rPr lang="en-US" sz="1400" kern="0">
                  <a:solidFill>
                    <a:schemeClr val="tx1"/>
                  </a:solidFill>
                </a:rPr>
                <a:t>Easy to use </a:t>
              </a:r>
              <a:endParaRPr lang="en-US" sz="1400" kern="0" baseline="30000">
                <a:solidFill>
                  <a:schemeClr val="tx1"/>
                </a:solidFill>
              </a:endParaRPr>
            </a:p>
            <a:p>
              <a:pPr marL="95250" indent="0" algn="just">
                <a:buNone/>
              </a:pPr>
              <a:endParaRPr lang="en-US" sz="800" kern="0">
                <a:solidFill>
                  <a:schemeClr val="tx1"/>
                </a:solidFill>
              </a:endParaRPr>
            </a:p>
            <a:p>
              <a:pPr marL="95250" indent="0" algn="just">
                <a:buNone/>
              </a:pPr>
              <a:r>
                <a:rPr lang="en-US" sz="1400" kern="0">
                  <a:solidFill>
                    <a:schemeClr val="tx1"/>
                  </a:solidFill>
                </a:rPr>
                <a:t>      Can be used laparoscopically</a:t>
              </a:r>
            </a:p>
            <a:p>
              <a:pPr marL="95250" indent="177800" algn="just">
                <a:buFont typeface="Wingdings" panose="05000000000000000000" pitchFamily="2" charset="2"/>
                <a:buChar char="ü"/>
              </a:pPr>
              <a:endParaRPr lang="en-US" sz="1400" kern="0" baseline="30000">
                <a:solidFill>
                  <a:schemeClr val="tx1"/>
                </a:solidFill>
              </a:endParaRPr>
            </a:p>
            <a:p>
              <a:pPr marL="0" indent="0">
                <a:buNone/>
              </a:pPr>
              <a:r>
                <a:rPr lang="es-ES" sz="1400" kern="0">
                  <a:solidFill>
                    <a:schemeClr val="tx1"/>
                  </a:solidFill>
                </a:rPr>
                <a:t>        Postoperative complications can lead </a:t>
              </a:r>
            </a:p>
            <a:p>
              <a:pPr marL="0" indent="0">
                <a:buNone/>
              </a:pPr>
              <a:r>
                <a:rPr lang="es-ES" sz="1400" kern="0">
                  <a:solidFill>
                    <a:schemeClr val="tx1"/>
                  </a:solidFill>
                </a:rPr>
                <a:t>        </a:t>
              </a:r>
              <a:r>
                <a:rPr lang="en-US" sz="1400" kern="0">
                  <a:solidFill>
                    <a:schemeClr val="tx1"/>
                  </a:solidFill>
                </a:rPr>
                <a:t>to mesh removal or reoperation</a:t>
              </a:r>
              <a:endParaRPr lang="en-US" sz="1400" kern="0" baseline="30000">
                <a:solidFill>
                  <a:schemeClr val="tx1"/>
                </a:solidFill>
              </a:endParaRPr>
            </a:p>
            <a:p>
              <a:pPr marL="0" indent="0" algn="just">
                <a:buNone/>
              </a:pPr>
              <a:endParaRPr lang="en-US" sz="400" kern="0">
                <a:solidFill>
                  <a:schemeClr val="tx1"/>
                </a:solidFill>
              </a:endParaRPr>
            </a:p>
          </xdr:txBody>
        </xdr:sp>
        <xdr:pic>
          <xdr:nvPicPr>
            <xdr:cNvPr id="2831725" name="Picture 17">
              <a:extLst>
                <a:ext uri="{FF2B5EF4-FFF2-40B4-BE49-F238E27FC236}">
                  <a16:creationId xmlns:a16="http://schemas.microsoft.com/office/drawing/2014/main" id="{09D50FD6-F947-4C80-820E-9B9C25A123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123" y="2420888"/>
              <a:ext cx="330844" cy="29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31726" name="Picture 18">
              <a:extLst>
                <a:ext uri="{FF2B5EF4-FFF2-40B4-BE49-F238E27FC236}">
                  <a16:creationId xmlns:a16="http://schemas.microsoft.com/office/drawing/2014/main" id="{86A3E46A-BE40-45AC-B661-6E59F5D914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123" y="2848545"/>
              <a:ext cx="330844" cy="29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31727" name="Picture 19">
              <a:extLst>
                <a:ext uri="{FF2B5EF4-FFF2-40B4-BE49-F238E27FC236}">
                  <a16:creationId xmlns:a16="http://schemas.microsoft.com/office/drawing/2014/main" id="{DF026E06-8AE3-4512-8E32-1EE542B125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123" y="3212976"/>
              <a:ext cx="330844" cy="29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2831723" name="Picture 15">
            <a:extLst>
              <a:ext uri="{FF2B5EF4-FFF2-40B4-BE49-F238E27FC236}">
                <a16:creationId xmlns:a16="http://schemas.microsoft.com/office/drawing/2014/main" id="{45CA4454-0AEB-4705-9655-FFFFCA3C1D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23" y="3717032"/>
            <a:ext cx="330844" cy="306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9</xdr:col>
      <xdr:colOff>523875</xdr:colOff>
      <xdr:row>20</xdr:row>
      <xdr:rowOff>9525</xdr:rowOff>
    </xdr:from>
    <xdr:to>
      <xdr:col>18</xdr:col>
      <xdr:colOff>495300</xdr:colOff>
      <xdr:row>31</xdr:row>
      <xdr:rowOff>161925</xdr:rowOff>
    </xdr:to>
    <xdr:grpSp>
      <xdr:nvGrpSpPr>
        <xdr:cNvPr id="2831681" name="Group 8">
          <a:extLst>
            <a:ext uri="{FF2B5EF4-FFF2-40B4-BE49-F238E27FC236}">
              <a16:creationId xmlns:a16="http://schemas.microsoft.com/office/drawing/2014/main" id="{C85774AF-F5D1-4B77-9D44-2C56570FEFBE}"/>
            </a:ext>
          </a:extLst>
        </xdr:cNvPr>
        <xdr:cNvGrpSpPr>
          <a:grpSpLocks/>
        </xdr:cNvGrpSpPr>
      </xdr:nvGrpSpPr>
      <xdr:grpSpPr bwMode="auto">
        <a:xfrm>
          <a:off x="6334125" y="3667125"/>
          <a:ext cx="5457825" cy="2352675"/>
          <a:chOff x="3584144" y="2204864"/>
          <a:chExt cx="5459783" cy="2381580"/>
        </a:xfrm>
      </xdr:grpSpPr>
      <xdr:sp macro="" textlink="">
        <xdr:nvSpPr>
          <xdr:cNvPr id="10" name="TextBox 9">
            <a:extLst>
              <a:ext uri="{FF2B5EF4-FFF2-40B4-BE49-F238E27FC236}">
                <a16:creationId xmlns:a16="http://schemas.microsoft.com/office/drawing/2014/main" id="{6654C4A8-F4E9-4C6B-92E6-406BCF152D04}"/>
              </a:ext>
            </a:extLst>
          </xdr:cNvPr>
          <xdr:cNvSpPr txBox="1">
            <a:spLocks noChangeArrowheads="1"/>
          </xdr:cNvSpPr>
        </xdr:nvSpPr>
        <xdr:spPr bwMode="auto">
          <a:xfrm>
            <a:off x="3584144" y="2204864"/>
            <a:ext cx="5459783" cy="2381580"/>
          </a:xfrm>
          <a:prstGeom prst="rect">
            <a:avLst/>
          </a:prstGeom>
          <a:solidFill>
            <a:srgbClr val="00FFCC"/>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416175" indent="0" algn="just" eaLnBrk="1" hangingPunct="1">
              <a:lnSpc>
                <a:spcPts val="900"/>
              </a:lnSpc>
              <a:buFontTx/>
              <a:buNone/>
            </a:pPr>
            <a:endParaRPr lang="en-US" altLang="en-US" sz="800" b="1" kern="0">
              <a:solidFill>
                <a:schemeClr val="tx1"/>
              </a:solidFill>
              <a:ea typeface="ＭＳ Ｐゴシック" pitchFamily="34" charset="-128"/>
            </a:endParaRPr>
          </a:p>
          <a:p>
            <a:pPr marL="2416175" indent="0" algn="just" eaLnBrk="1" hangingPunct="1">
              <a:lnSpc>
                <a:spcPts val="1900"/>
              </a:lnSpc>
              <a:buFontTx/>
              <a:buNone/>
            </a:pPr>
            <a:r>
              <a:rPr lang="en-US" altLang="en-US" sz="1600" b="1" kern="0">
                <a:solidFill>
                  <a:schemeClr val="tx1"/>
                </a:solidFill>
                <a:ea typeface="ＭＳ Ｐゴシック" pitchFamily="34" charset="-128"/>
              </a:rPr>
              <a:t>Absorbable biologic grafts</a:t>
            </a:r>
          </a:p>
          <a:p>
            <a:pPr marL="2155825" indent="0" algn="just">
              <a:lnSpc>
                <a:spcPts val="900"/>
              </a:lnSpc>
              <a:buNone/>
            </a:pPr>
            <a:r>
              <a:rPr lang="en-US" sz="800" b="1" kern="0">
                <a:solidFill>
                  <a:schemeClr val="tx1"/>
                </a:solidFill>
              </a:rPr>
              <a:t> </a:t>
            </a:r>
          </a:p>
          <a:p>
            <a:pPr marL="2416175" indent="0" algn="just">
              <a:lnSpc>
                <a:spcPts val="1600"/>
              </a:lnSpc>
              <a:buNone/>
            </a:pPr>
            <a:r>
              <a:rPr lang="en-US" sz="1400" kern="0">
                <a:solidFill>
                  <a:schemeClr val="tx1"/>
                </a:solidFill>
              </a:rPr>
              <a:t>       Naturally derived material</a:t>
            </a:r>
          </a:p>
          <a:p>
            <a:pPr marL="2416175" indent="0" algn="just">
              <a:lnSpc>
                <a:spcPts val="900"/>
              </a:lnSpc>
              <a:buFont typeface="Wingdings" panose="05000000000000000000" pitchFamily="2" charset="2"/>
              <a:buChar char="ü"/>
            </a:pPr>
            <a:endParaRPr lang="en-US" sz="800" kern="0">
              <a:solidFill>
                <a:schemeClr val="tx1"/>
              </a:solidFill>
            </a:endParaRPr>
          </a:p>
          <a:p>
            <a:pPr marL="2416175" indent="0" algn="just">
              <a:lnSpc>
                <a:spcPts val="1500"/>
              </a:lnSpc>
              <a:buNone/>
            </a:pPr>
            <a:r>
              <a:rPr lang="en-US" sz="1400" kern="0">
                <a:solidFill>
                  <a:schemeClr val="tx1"/>
                </a:solidFill>
              </a:rPr>
              <a:t>       Potentially reduces need for mesh       </a:t>
            </a:r>
          </a:p>
          <a:p>
            <a:pPr marL="2416175" indent="0" algn="just">
              <a:lnSpc>
                <a:spcPts val="1600"/>
              </a:lnSpc>
              <a:buNone/>
            </a:pPr>
            <a:r>
              <a:rPr lang="en-US" sz="1400" kern="0">
                <a:solidFill>
                  <a:schemeClr val="tx1"/>
                </a:solidFill>
              </a:rPr>
              <a:t>       removal if complications occur</a:t>
            </a:r>
            <a:r>
              <a:rPr lang="en-US" sz="1400" kern="0" baseline="30000">
                <a:solidFill>
                  <a:schemeClr val="tx1"/>
                </a:solidFill>
              </a:rPr>
              <a:t>3</a:t>
            </a:r>
          </a:p>
          <a:p>
            <a:pPr marL="0" indent="0">
              <a:lnSpc>
                <a:spcPts val="900"/>
              </a:lnSpc>
              <a:buNone/>
            </a:pPr>
            <a:r>
              <a:rPr lang="es-ES" sz="800"/>
              <a:t>						</a:t>
            </a:r>
          </a:p>
          <a:p>
            <a:pPr marL="0" indent="0">
              <a:lnSpc>
                <a:spcPts val="1600"/>
              </a:lnSpc>
              <a:buNone/>
            </a:pPr>
            <a:r>
              <a:rPr lang="es-ES" sz="1400" kern="0">
                <a:solidFill>
                  <a:schemeClr val="tx1"/>
                </a:solidFill>
              </a:rPr>
              <a:t>		                     Accelerated degradation in the</a:t>
            </a:r>
          </a:p>
          <a:p>
            <a:pPr marL="0" indent="0">
              <a:lnSpc>
                <a:spcPts val="1500"/>
              </a:lnSpc>
              <a:buNone/>
            </a:pPr>
            <a:r>
              <a:rPr lang="en-US" sz="1400" kern="0">
                <a:solidFill>
                  <a:schemeClr val="tx1"/>
                </a:solidFill>
              </a:rPr>
              <a:t>		                    presence of bacteria may lead to</a:t>
            </a:r>
          </a:p>
          <a:p>
            <a:pPr marL="0" indent="0">
              <a:buNone/>
            </a:pPr>
            <a:r>
              <a:rPr lang="es-ES" sz="1400" kern="0">
                <a:solidFill>
                  <a:schemeClr val="tx1"/>
                </a:solidFill>
              </a:rPr>
              <a:t>		                   mesh failure/higher recurrence rate</a:t>
            </a:r>
            <a:endParaRPr lang="en-US" sz="1400" kern="0" baseline="30000">
              <a:solidFill>
                <a:schemeClr val="tx1"/>
              </a:solidFill>
            </a:endParaRPr>
          </a:p>
          <a:p>
            <a:pPr marL="95250" indent="0" algn="just">
              <a:lnSpc>
                <a:spcPts val="1800"/>
              </a:lnSpc>
              <a:buNone/>
            </a:pPr>
            <a:endParaRPr lang="en-US" sz="1600" kern="0" baseline="30000">
              <a:solidFill>
                <a:schemeClr val="tx1"/>
              </a:solidFill>
            </a:endParaRPr>
          </a:p>
          <a:p>
            <a:pPr marL="0" indent="0" algn="just">
              <a:lnSpc>
                <a:spcPts val="400"/>
              </a:lnSpc>
              <a:buNone/>
            </a:pPr>
            <a:endParaRPr lang="en-US" sz="400" kern="0">
              <a:solidFill>
                <a:schemeClr val="tx1"/>
              </a:solidFill>
            </a:endParaRPr>
          </a:p>
        </xdr:txBody>
      </xdr:sp>
      <xdr:pic>
        <xdr:nvPicPr>
          <xdr:cNvPr id="2831719" name="Picture 11">
            <a:extLst>
              <a:ext uri="{FF2B5EF4-FFF2-40B4-BE49-F238E27FC236}">
                <a16:creationId xmlns:a16="http://schemas.microsoft.com/office/drawing/2014/main" id="{4D2696F4-EE04-47E3-ABCF-2BA29ED574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4771" y="2780928"/>
            <a:ext cx="330844" cy="29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31720" name="Picture 12">
            <a:extLst>
              <a:ext uri="{FF2B5EF4-FFF2-40B4-BE49-F238E27FC236}">
                <a16:creationId xmlns:a16="http://schemas.microsoft.com/office/drawing/2014/main" id="{8AD36FF7-8590-4B82-AFC7-CD3759F9F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4771" y="3280593"/>
            <a:ext cx="330844" cy="29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31721" name="Picture 13">
            <a:extLst>
              <a:ext uri="{FF2B5EF4-FFF2-40B4-BE49-F238E27FC236}">
                <a16:creationId xmlns:a16="http://schemas.microsoft.com/office/drawing/2014/main" id="{DEFF075E-3B4A-490A-8067-3D0DBCEF3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4771" y="3986677"/>
            <a:ext cx="330844" cy="306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9</xdr:col>
      <xdr:colOff>277468</xdr:colOff>
      <xdr:row>20</xdr:row>
      <xdr:rowOff>12824</xdr:rowOff>
    </xdr:from>
    <xdr:to>
      <xdr:col>13</xdr:col>
      <xdr:colOff>370416</xdr:colOff>
      <xdr:row>30</xdr:row>
      <xdr:rowOff>169333</xdr:rowOff>
    </xdr:to>
    <xdr:sp macro="" textlink="">
      <xdr:nvSpPr>
        <xdr:cNvPr id="14" name="TextBox 13">
          <a:extLst>
            <a:ext uri="{FF2B5EF4-FFF2-40B4-BE49-F238E27FC236}">
              <a16:creationId xmlns:a16="http://schemas.microsoft.com/office/drawing/2014/main" id="{98423B4E-A6DA-4CFA-9DCF-82B2F0F6E9BA}"/>
            </a:ext>
          </a:extLst>
        </xdr:cNvPr>
        <xdr:cNvSpPr txBox="1">
          <a:spLocks noChangeArrowheads="1"/>
        </xdr:cNvSpPr>
      </xdr:nvSpPr>
      <xdr:spPr bwMode="auto">
        <a:xfrm>
          <a:off x="6087718" y="3670424"/>
          <a:ext cx="2531348" cy="2156759"/>
        </a:xfrm>
        <a:prstGeom prst="rect">
          <a:avLst/>
        </a:prstGeom>
        <a:solidFill>
          <a:srgbClr val="0070C0"/>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95250" indent="0" algn="ctr" eaLnBrk="1" hangingPunct="1">
            <a:buFontTx/>
            <a:buNone/>
          </a:pPr>
          <a:r>
            <a:rPr lang="en-US" altLang="en-US" sz="1800" b="1" kern="0">
              <a:solidFill>
                <a:schemeClr val="bg1"/>
              </a:solidFill>
              <a:ea typeface="ＭＳ Ｐゴシック" pitchFamily="34" charset="-128"/>
            </a:rPr>
            <a:t>PHASIX MESH </a:t>
          </a:r>
        </a:p>
        <a:p>
          <a:pPr marL="95250" indent="0" algn="just" eaLnBrk="1" hangingPunct="1">
            <a:buFontTx/>
            <a:buNone/>
          </a:pPr>
          <a:endParaRPr lang="en-US" sz="400" b="1" kern="0">
            <a:solidFill>
              <a:schemeClr val="bg1"/>
            </a:solidFill>
            <a:ea typeface="ＭＳ Ｐゴシック" pitchFamily="34" charset="-128"/>
          </a:endParaRPr>
        </a:p>
        <a:p>
          <a:pPr marL="95250" indent="0" algn="just" eaLnBrk="1" hangingPunct="1">
            <a:buNone/>
          </a:pPr>
          <a:r>
            <a:rPr lang="en-US" sz="1400" kern="0">
              <a:solidFill>
                <a:schemeClr val="bg1"/>
              </a:solidFill>
              <a:ea typeface="ＭＳ Ｐゴシック" pitchFamily="34" charset="-128"/>
            </a:rPr>
            <a:t>Long Term Absorbable</a:t>
          </a:r>
        </a:p>
        <a:p>
          <a:pPr marL="95250" indent="0" algn="just" eaLnBrk="1" hangingPunct="1">
            <a:buNone/>
          </a:pPr>
          <a:r>
            <a:rPr lang="en-US" sz="400" kern="0">
              <a:solidFill>
                <a:schemeClr val="bg1"/>
              </a:solidFill>
              <a:ea typeface="ＭＳ Ｐゴシック" pitchFamily="34" charset="-128"/>
            </a:rPr>
            <a:t> </a:t>
          </a:r>
        </a:p>
        <a:p>
          <a:pPr marL="266700" indent="-171450" algn="just" eaLnBrk="1" hangingPunct="1">
            <a:buFont typeface="Wingdings" panose="05000000000000000000" pitchFamily="2" charset="2"/>
            <a:buChar char="ü"/>
          </a:pPr>
          <a:r>
            <a:rPr lang="en-US" sz="1400" kern="0">
              <a:solidFill>
                <a:schemeClr val="bg1"/>
              </a:solidFill>
              <a:ea typeface="ＭＳ Ｐゴシック" pitchFamily="34" charset="-128"/>
            </a:rPr>
            <a:t>Monofilament</a:t>
          </a:r>
        </a:p>
        <a:p>
          <a:pPr marL="266700" indent="-171450" algn="just" eaLnBrk="1" hangingPunct="1">
            <a:buFont typeface="Wingdings" panose="05000000000000000000" pitchFamily="2" charset="2"/>
            <a:buChar char="ü"/>
          </a:pPr>
          <a:endParaRPr lang="en-US" sz="400" kern="0">
            <a:solidFill>
              <a:schemeClr val="bg1"/>
            </a:solidFill>
            <a:ea typeface="ＭＳ Ｐゴシック" pitchFamily="34" charset="-128"/>
          </a:endParaRPr>
        </a:p>
        <a:p>
          <a:pPr marL="266700" indent="-171450" algn="just" eaLnBrk="1" hangingPunct="1">
            <a:buFont typeface="Wingdings" panose="05000000000000000000" pitchFamily="2" charset="2"/>
            <a:buChar char="ü"/>
          </a:pPr>
          <a:r>
            <a:rPr lang="en-US" sz="1400" kern="0">
              <a:solidFill>
                <a:schemeClr val="bg1"/>
              </a:solidFill>
              <a:ea typeface="ＭＳ Ｐゴシック" pitchFamily="34" charset="-128"/>
            </a:rPr>
            <a:t>Scaffold</a:t>
          </a:r>
        </a:p>
        <a:p>
          <a:pPr marL="266700" indent="-171450" algn="just" eaLnBrk="1" hangingPunct="1">
            <a:buFont typeface="Wingdings" panose="05000000000000000000" pitchFamily="2" charset="2"/>
            <a:buChar char="ü"/>
          </a:pPr>
          <a:endParaRPr lang="en-US" sz="400" kern="0">
            <a:solidFill>
              <a:schemeClr val="bg1"/>
            </a:solidFill>
            <a:ea typeface="ＭＳ Ｐゴシック" pitchFamily="34" charset="-128"/>
          </a:endParaRPr>
        </a:p>
        <a:p>
          <a:pPr marL="266700" indent="-171450" algn="just" eaLnBrk="1" hangingPunct="1">
            <a:buFont typeface="Wingdings" panose="05000000000000000000" pitchFamily="2" charset="2"/>
            <a:buChar char="ü"/>
          </a:pPr>
          <a:r>
            <a:rPr lang="en-US" sz="1400" kern="0">
              <a:solidFill>
                <a:schemeClr val="bg1"/>
              </a:solidFill>
              <a:ea typeface="ＭＳ Ｐゴシック" pitchFamily="34" charset="-128"/>
            </a:rPr>
            <a:t> </a:t>
          </a:r>
          <a:r>
            <a:rPr lang="en-US" sz="1400" i="1" kern="0">
              <a:solidFill>
                <a:schemeClr val="bg1"/>
              </a:solidFill>
              <a:ea typeface="ＭＳ Ｐゴシック" pitchFamily="34" charset="-128"/>
            </a:rPr>
            <a:t>Woven from P4HB</a:t>
          </a:r>
        </a:p>
        <a:p>
          <a:pPr marL="95250" indent="0" algn="just" eaLnBrk="1" hangingPunct="1">
            <a:buNone/>
          </a:pPr>
          <a:endParaRPr lang="en-US" sz="1600" b="1" kern="0">
            <a:solidFill>
              <a:schemeClr val="bg1"/>
            </a:solidFill>
            <a:ea typeface="ＭＳ Ｐゴシック" pitchFamily="34" charset="-128"/>
          </a:endParaRPr>
        </a:p>
        <a:p>
          <a:pPr marL="266700" indent="-171450" algn="just" eaLnBrk="1" hangingPunct="1">
            <a:buFont typeface="Wingdings" panose="05000000000000000000" pitchFamily="2" charset="2"/>
            <a:buChar char="ü"/>
          </a:pPr>
          <a:endParaRPr lang="en-US" sz="400" b="1" kern="0">
            <a:solidFill>
              <a:schemeClr val="bg1"/>
            </a:solidFill>
          </a:endParaRPr>
        </a:p>
        <a:p>
          <a:pPr marL="95250" indent="0" algn="just">
            <a:buNone/>
          </a:pPr>
          <a:endParaRPr lang="en-US" sz="1600" kern="0" baseline="30000">
            <a:solidFill>
              <a:schemeClr val="bg1"/>
            </a:solidFill>
          </a:endParaRPr>
        </a:p>
        <a:p>
          <a:pPr marL="0" indent="0" algn="just">
            <a:buNone/>
          </a:pPr>
          <a:endParaRPr lang="en-US" sz="400" kern="0">
            <a:solidFill>
              <a:schemeClr val="bg1"/>
            </a:solidFill>
          </a:endParaRPr>
        </a:p>
      </xdr:txBody>
    </xdr:sp>
    <xdr:clientData/>
  </xdr:twoCellAnchor>
  <xdr:twoCellAnchor editAs="oneCell">
    <xdr:from>
      <xdr:col>17</xdr:col>
      <xdr:colOff>542925</xdr:colOff>
      <xdr:row>0</xdr:row>
      <xdr:rowOff>133350</xdr:rowOff>
    </xdr:from>
    <xdr:to>
      <xdr:col>19</xdr:col>
      <xdr:colOff>66675</xdr:colOff>
      <xdr:row>4</xdr:row>
      <xdr:rowOff>95250</xdr:rowOff>
    </xdr:to>
    <xdr:pic macro="[0]!Goto_Exit">
      <xdr:nvPicPr>
        <xdr:cNvPr id="2831683" name="Picture 31">
          <a:extLst>
            <a:ext uri="{FF2B5EF4-FFF2-40B4-BE49-F238E27FC236}">
              <a16:creationId xmlns:a16="http://schemas.microsoft.com/office/drawing/2014/main" id="{0ACE87C0-14C0-40A8-B813-7A9C1B7370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29975" y="133350"/>
          <a:ext cx="7429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7</xdr:row>
      <xdr:rowOff>28575</xdr:rowOff>
    </xdr:from>
    <xdr:to>
      <xdr:col>3</xdr:col>
      <xdr:colOff>533400</xdr:colOff>
      <xdr:row>8</xdr:row>
      <xdr:rowOff>152400</xdr:rowOff>
    </xdr:to>
    <xdr:grpSp>
      <xdr:nvGrpSpPr>
        <xdr:cNvPr id="2831684" name="Group 7">
          <a:extLst>
            <a:ext uri="{FF2B5EF4-FFF2-40B4-BE49-F238E27FC236}">
              <a16:creationId xmlns:a16="http://schemas.microsoft.com/office/drawing/2014/main" id="{6B11B0A3-174B-41FA-A48F-D9B0551F5BAD}"/>
            </a:ext>
          </a:extLst>
        </xdr:cNvPr>
        <xdr:cNvGrpSpPr>
          <a:grpSpLocks/>
        </xdr:cNvGrpSpPr>
      </xdr:nvGrpSpPr>
      <xdr:grpSpPr bwMode="auto">
        <a:xfrm>
          <a:off x="247650" y="1371600"/>
          <a:ext cx="1819275" cy="333375"/>
          <a:chOff x="425825" y="2084294"/>
          <a:chExt cx="1143000" cy="336176"/>
        </a:xfrm>
      </xdr:grpSpPr>
      <xdr:sp macro="[0]!Goto_Home" textlink="">
        <xdr:nvSpPr>
          <xdr:cNvPr id="17" name="Rounded Rectangle 16">
            <a:extLst>
              <a:ext uri="{FF2B5EF4-FFF2-40B4-BE49-F238E27FC236}">
                <a16:creationId xmlns:a16="http://schemas.microsoft.com/office/drawing/2014/main" id="{AFFCF8A2-DAF2-4420-809B-F0B2020E2D59}"/>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Home" textlink="">
        <xdr:nvSpPr>
          <xdr:cNvPr id="18" name="TextBox 17">
            <a:extLst>
              <a:ext uri="{FF2B5EF4-FFF2-40B4-BE49-F238E27FC236}">
                <a16:creationId xmlns:a16="http://schemas.microsoft.com/office/drawing/2014/main" id="{B4E0F4F3-B3AC-4D66-BA10-93E695D7CEA6}"/>
              </a:ext>
            </a:extLst>
          </xdr:cNvPr>
          <xdr:cNvSpPr txBox="1"/>
        </xdr:nvSpPr>
        <xdr:spPr>
          <a:xfrm>
            <a:off x="491652" y="2103504"/>
            <a:ext cx="1011346" cy="249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Home</a:t>
            </a:r>
          </a:p>
        </xdr:txBody>
      </xdr:sp>
    </xdr:grpSp>
    <xdr:clientData/>
  </xdr:twoCellAnchor>
  <xdr:twoCellAnchor>
    <xdr:from>
      <xdr:col>1</xdr:col>
      <xdr:colOff>47625</xdr:colOff>
      <xdr:row>14</xdr:row>
      <xdr:rowOff>38100</xdr:rowOff>
    </xdr:from>
    <xdr:to>
      <xdr:col>3</xdr:col>
      <xdr:colOff>542925</xdr:colOff>
      <xdr:row>16</xdr:row>
      <xdr:rowOff>142875</xdr:rowOff>
    </xdr:to>
    <xdr:grpSp>
      <xdr:nvGrpSpPr>
        <xdr:cNvPr id="2831685" name="Group 10">
          <a:extLst>
            <a:ext uri="{FF2B5EF4-FFF2-40B4-BE49-F238E27FC236}">
              <a16:creationId xmlns:a16="http://schemas.microsoft.com/office/drawing/2014/main" id="{07E998A6-983D-4062-ADD0-B6E84A184B39}"/>
            </a:ext>
          </a:extLst>
        </xdr:cNvPr>
        <xdr:cNvGrpSpPr>
          <a:grpSpLocks/>
        </xdr:cNvGrpSpPr>
      </xdr:nvGrpSpPr>
      <xdr:grpSpPr bwMode="auto">
        <a:xfrm>
          <a:off x="228600" y="2571750"/>
          <a:ext cx="1847850" cy="333375"/>
          <a:chOff x="425825" y="2084294"/>
          <a:chExt cx="1143000" cy="345552"/>
        </a:xfrm>
      </xdr:grpSpPr>
      <xdr:sp macro="[0]!Goto_Objectives" textlink="">
        <xdr:nvSpPr>
          <xdr:cNvPr id="20" name="Rounded Rectangle 19">
            <a:extLst>
              <a:ext uri="{FF2B5EF4-FFF2-40B4-BE49-F238E27FC236}">
                <a16:creationId xmlns:a16="http://schemas.microsoft.com/office/drawing/2014/main" id="{598429E3-633A-47ED-B168-6DD7DF7C3063}"/>
              </a:ext>
            </a:extLst>
          </xdr:cNvPr>
          <xdr:cNvSpPr/>
        </xdr:nvSpPr>
        <xdr:spPr>
          <a:xfrm>
            <a:off x="425825" y="2084294"/>
            <a:ext cx="1143000" cy="335679"/>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Objectives" textlink="">
        <xdr:nvSpPr>
          <xdr:cNvPr id="21" name="TextBox 20">
            <a:extLst>
              <a:ext uri="{FF2B5EF4-FFF2-40B4-BE49-F238E27FC236}">
                <a16:creationId xmlns:a16="http://schemas.microsoft.com/office/drawing/2014/main" id="{21272D52-D3E5-466A-BFBF-3E7E55E9D2FC}"/>
              </a:ext>
            </a:extLst>
          </xdr:cNvPr>
          <xdr:cNvSpPr txBox="1"/>
        </xdr:nvSpPr>
        <xdr:spPr>
          <a:xfrm>
            <a:off x="490634" y="2104040"/>
            <a:ext cx="1013381" cy="325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Object. &amp; Methods</a:t>
            </a:r>
          </a:p>
        </xdr:txBody>
      </xdr:sp>
    </xdr:grpSp>
    <xdr:clientData/>
  </xdr:twoCellAnchor>
  <xdr:twoCellAnchor>
    <xdr:from>
      <xdr:col>1</xdr:col>
      <xdr:colOff>57150</xdr:colOff>
      <xdr:row>20</xdr:row>
      <xdr:rowOff>123825</xdr:rowOff>
    </xdr:from>
    <xdr:to>
      <xdr:col>3</xdr:col>
      <xdr:colOff>533400</xdr:colOff>
      <xdr:row>22</xdr:row>
      <xdr:rowOff>57150</xdr:rowOff>
    </xdr:to>
    <xdr:grpSp>
      <xdr:nvGrpSpPr>
        <xdr:cNvPr id="2831686" name="Group 13">
          <a:extLst>
            <a:ext uri="{FF2B5EF4-FFF2-40B4-BE49-F238E27FC236}">
              <a16:creationId xmlns:a16="http://schemas.microsoft.com/office/drawing/2014/main" id="{38D31394-7686-4655-868D-70BE77AE3AD5}"/>
            </a:ext>
          </a:extLst>
        </xdr:cNvPr>
        <xdr:cNvGrpSpPr>
          <a:grpSpLocks/>
        </xdr:cNvGrpSpPr>
      </xdr:nvGrpSpPr>
      <xdr:grpSpPr bwMode="auto">
        <a:xfrm>
          <a:off x="238125" y="3781425"/>
          <a:ext cx="1828800" cy="333375"/>
          <a:chOff x="425825" y="2084294"/>
          <a:chExt cx="1143000" cy="336176"/>
        </a:xfrm>
      </xdr:grpSpPr>
      <xdr:sp macro="[0]!Goto_Mesh" textlink="">
        <xdr:nvSpPr>
          <xdr:cNvPr id="23" name="Rounded Rectangle 22">
            <a:extLst>
              <a:ext uri="{FF2B5EF4-FFF2-40B4-BE49-F238E27FC236}">
                <a16:creationId xmlns:a16="http://schemas.microsoft.com/office/drawing/2014/main" id="{CAE35F59-5509-42DF-9883-09B2B4DED455}"/>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Mesh" textlink="">
        <xdr:nvSpPr>
          <xdr:cNvPr id="24" name="TextBox 23">
            <a:extLst>
              <a:ext uri="{FF2B5EF4-FFF2-40B4-BE49-F238E27FC236}">
                <a16:creationId xmlns:a16="http://schemas.microsoft.com/office/drawing/2014/main" id="{50EB15C8-A067-4F8D-B373-C81DA1937ABF}"/>
              </a:ext>
            </a:extLst>
          </xdr:cNvPr>
          <xdr:cNvSpPr txBox="1"/>
        </xdr:nvSpPr>
        <xdr:spPr>
          <a:xfrm>
            <a:off x="491309" y="2103504"/>
            <a:ext cx="1012031" cy="249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Mesh Choice</a:t>
            </a:r>
          </a:p>
        </xdr:txBody>
      </xdr:sp>
    </xdr:grpSp>
    <xdr:clientData/>
  </xdr:twoCellAnchor>
  <xdr:twoCellAnchor>
    <xdr:from>
      <xdr:col>1</xdr:col>
      <xdr:colOff>47625</xdr:colOff>
      <xdr:row>17</xdr:row>
      <xdr:rowOff>38100</xdr:rowOff>
    </xdr:from>
    <xdr:to>
      <xdr:col>3</xdr:col>
      <xdr:colOff>542925</xdr:colOff>
      <xdr:row>19</xdr:row>
      <xdr:rowOff>57150</xdr:rowOff>
    </xdr:to>
    <xdr:grpSp>
      <xdr:nvGrpSpPr>
        <xdr:cNvPr id="2831687" name="Group 16">
          <a:extLst>
            <a:ext uri="{FF2B5EF4-FFF2-40B4-BE49-F238E27FC236}">
              <a16:creationId xmlns:a16="http://schemas.microsoft.com/office/drawing/2014/main" id="{448A73D6-FB77-4BE4-83AA-A882BAB23145}"/>
            </a:ext>
          </a:extLst>
        </xdr:cNvPr>
        <xdr:cNvGrpSpPr>
          <a:grpSpLocks/>
        </xdr:cNvGrpSpPr>
      </xdr:nvGrpSpPr>
      <xdr:grpSpPr bwMode="auto">
        <a:xfrm>
          <a:off x="228600" y="3181350"/>
          <a:ext cx="1847850" cy="333375"/>
          <a:chOff x="425825" y="2084294"/>
          <a:chExt cx="1143000" cy="336176"/>
        </a:xfrm>
      </xdr:grpSpPr>
      <xdr:sp macro="[0]!Goto_Structure" textlink="">
        <xdr:nvSpPr>
          <xdr:cNvPr id="26" name="Rounded Rectangle 25">
            <a:extLst>
              <a:ext uri="{FF2B5EF4-FFF2-40B4-BE49-F238E27FC236}">
                <a16:creationId xmlns:a16="http://schemas.microsoft.com/office/drawing/2014/main" id="{FEC8DE8B-AC15-419F-937D-BDD6E96F7913}"/>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Structure" textlink="">
        <xdr:nvSpPr>
          <xdr:cNvPr id="27" name="TextBox 26">
            <a:extLst>
              <a:ext uri="{FF2B5EF4-FFF2-40B4-BE49-F238E27FC236}">
                <a16:creationId xmlns:a16="http://schemas.microsoft.com/office/drawing/2014/main" id="{1E6176E3-1DCC-4093-9506-F150EC8E4F03}"/>
              </a:ext>
            </a:extLst>
          </xdr:cNvPr>
          <xdr:cNvSpPr txBox="1"/>
        </xdr:nvSpPr>
        <xdr:spPr>
          <a:xfrm>
            <a:off x="490634" y="2103504"/>
            <a:ext cx="1013381" cy="249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Structure</a:t>
            </a:r>
          </a:p>
        </xdr:txBody>
      </xdr:sp>
    </xdr:grpSp>
    <xdr:clientData/>
  </xdr:twoCellAnchor>
  <xdr:twoCellAnchor>
    <xdr:from>
      <xdr:col>1</xdr:col>
      <xdr:colOff>57150</xdr:colOff>
      <xdr:row>23</xdr:row>
      <xdr:rowOff>133350</xdr:rowOff>
    </xdr:from>
    <xdr:to>
      <xdr:col>3</xdr:col>
      <xdr:colOff>533400</xdr:colOff>
      <xdr:row>25</xdr:row>
      <xdr:rowOff>76200</xdr:rowOff>
    </xdr:to>
    <xdr:grpSp>
      <xdr:nvGrpSpPr>
        <xdr:cNvPr id="2831688" name="Group 19">
          <a:extLst>
            <a:ext uri="{FF2B5EF4-FFF2-40B4-BE49-F238E27FC236}">
              <a16:creationId xmlns:a16="http://schemas.microsoft.com/office/drawing/2014/main" id="{2A60F41C-6C52-41C1-ACB2-C894808F1BAE}"/>
            </a:ext>
          </a:extLst>
        </xdr:cNvPr>
        <xdr:cNvGrpSpPr>
          <a:grpSpLocks/>
        </xdr:cNvGrpSpPr>
      </xdr:nvGrpSpPr>
      <xdr:grpSpPr bwMode="auto">
        <a:xfrm>
          <a:off x="238125" y="4391025"/>
          <a:ext cx="1828800" cy="342900"/>
          <a:chOff x="425825" y="2084294"/>
          <a:chExt cx="1143000" cy="336176"/>
        </a:xfrm>
      </xdr:grpSpPr>
      <xdr:sp macro="[0]!Goto_Consequences" textlink="">
        <xdr:nvSpPr>
          <xdr:cNvPr id="29" name="Rounded Rectangle 28">
            <a:extLst>
              <a:ext uri="{FF2B5EF4-FFF2-40B4-BE49-F238E27FC236}">
                <a16:creationId xmlns:a16="http://schemas.microsoft.com/office/drawing/2014/main" id="{1A7283B8-5B52-44F5-9A48-070E7758EAE2}"/>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Consequences" textlink="">
        <xdr:nvSpPr>
          <xdr:cNvPr id="30" name="TextBox 29">
            <a:extLst>
              <a:ext uri="{FF2B5EF4-FFF2-40B4-BE49-F238E27FC236}">
                <a16:creationId xmlns:a16="http://schemas.microsoft.com/office/drawing/2014/main" id="{FC1FA47B-4519-464C-9AD4-2286B1340111}"/>
              </a:ext>
            </a:extLst>
          </xdr:cNvPr>
          <xdr:cNvSpPr txBox="1"/>
        </xdr:nvSpPr>
        <xdr:spPr>
          <a:xfrm>
            <a:off x="491309" y="2102970"/>
            <a:ext cx="1012031"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Clin.</a:t>
            </a:r>
            <a:r>
              <a:rPr lang="es-ES" sz="1400" b="1" baseline="0">
                <a:solidFill>
                  <a:schemeClr val="bg1"/>
                </a:solidFill>
              </a:rPr>
              <a:t> </a:t>
            </a:r>
            <a:r>
              <a:rPr lang="es-ES" sz="1400" b="1">
                <a:solidFill>
                  <a:schemeClr val="bg1"/>
                </a:solidFill>
              </a:rPr>
              <a:t>Consequences</a:t>
            </a:r>
          </a:p>
        </xdr:txBody>
      </xdr:sp>
    </xdr:grpSp>
    <xdr:clientData/>
  </xdr:twoCellAnchor>
  <xdr:twoCellAnchor>
    <xdr:from>
      <xdr:col>1</xdr:col>
      <xdr:colOff>57150</xdr:colOff>
      <xdr:row>11</xdr:row>
      <xdr:rowOff>57150</xdr:rowOff>
    </xdr:from>
    <xdr:to>
      <xdr:col>3</xdr:col>
      <xdr:colOff>533400</xdr:colOff>
      <xdr:row>12</xdr:row>
      <xdr:rowOff>180975</xdr:rowOff>
    </xdr:to>
    <xdr:grpSp>
      <xdr:nvGrpSpPr>
        <xdr:cNvPr id="2831689" name="Group 22">
          <a:extLst>
            <a:ext uri="{FF2B5EF4-FFF2-40B4-BE49-F238E27FC236}">
              <a16:creationId xmlns:a16="http://schemas.microsoft.com/office/drawing/2014/main" id="{2A981007-F4D7-4DDF-A49A-D0491C2A29AB}"/>
            </a:ext>
          </a:extLst>
        </xdr:cNvPr>
        <xdr:cNvGrpSpPr>
          <a:grpSpLocks/>
        </xdr:cNvGrpSpPr>
      </xdr:nvGrpSpPr>
      <xdr:grpSpPr bwMode="auto">
        <a:xfrm>
          <a:off x="238125" y="1990725"/>
          <a:ext cx="1828800" cy="323850"/>
          <a:chOff x="425825" y="2084294"/>
          <a:chExt cx="1143000" cy="336176"/>
        </a:xfrm>
      </xdr:grpSpPr>
      <xdr:sp macro="[0]!Goto_Background" textlink="">
        <xdr:nvSpPr>
          <xdr:cNvPr id="32" name="Rounded Rectangle 31">
            <a:extLst>
              <a:ext uri="{FF2B5EF4-FFF2-40B4-BE49-F238E27FC236}">
                <a16:creationId xmlns:a16="http://schemas.microsoft.com/office/drawing/2014/main" id="{51172DC2-95B7-49CE-83D8-EEB333C883F0}"/>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ackground" textlink="">
        <xdr:nvSpPr>
          <xdr:cNvPr id="33" name="TextBox 32">
            <a:extLst>
              <a:ext uri="{FF2B5EF4-FFF2-40B4-BE49-F238E27FC236}">
                <a16:creationId xmlns:a16="http://schemas.microsoft.com/office/drawing/2014/main" id="{BCEAEEB2-AE3D-433C-85F6-613BD6F6124A}"/>
              </a:ext>
            </a:extLst>
          </xdr:cNvPr>
          <xdr:cNvSpPr txBox="1"/>
        </xdr:nvSpPr>
        <xdr:spPr>
          <a:xfrm>
            <a:off x="461544" y="2104069"/>
            <a:ext cx="1095375" cy="257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Background</a:t>
            </a:r>
          </a:p>
        </xdr:txBody>
      </xdr:sp>
    </xdr:grpSp>
    <xdr:clientData/>
  </xdr:twoCellAnchor>
  <xdr:twoCellAnchor>
    <xdr:from>
      <xdr:col>1</xdr:col>
      <xdr:colOff>47625</xdr:colOff>
      <xdr:row>26</xdr:row>
      <xdr:rowOff>123825</xdr:rowOff>
    </xdr:from>
    <xdr:to>
      <xdr:col>3</xdr:col>
      <xdr:colOff>542925</xdr:colOff>
      <xdr:row>28</xdr:row>
      <xdr:rowOff>66675</xdr:rowOff>
    </xdr:to>
    <xdr:grpSp>
      <xdr:nvGrpSpPr>
        <xdr:cNvPr id="2831690" name="Group 25">
          <a:extLst>
            <a:ext uri="{FF2B5EF4-FFF2-40B4-BE49-F238E27FC236}">
              <a16:creationId xmlns:a16="http://schemas.microsoft.com/office/drawing/2014/main" id="{BCD40BA8-8C89-4EEE-9B0E-AFB262786184}"/>
            </a:ext>
          </a:extLst>
        </xdr:cNvPr>
        <xdr:cNvGrpSpPr>
          <a:grpSpLocks/>
        </xdr:cNvGrpSpPr>
      </xdr:nvGrpSpPr>
      <xdr:grpSpPr bwMode="auto">
        <a:xfrm>
          <a:off x="228600" y="4981575"/>
          <a:ext cx="1847850" cy="342900"/>
          <a:chOff x="425825" y="2084294"/>
          <a:chExt cx="1143000" cy="336176"/>
        </a:xfrm>
      </xdr:grpSpPr>
      <xdr:sp macro="[0]!Goto_BIA" textlink="">
        <xdr:nvSpPr>
          <xdr:cNvPr id="35" name="Rounded Rectangle 34">
            <a:extLst>
              <a:ext uri="{FF2B5EF4-FFF2-40B4-BE49-F238E27FC236}">
                <a16:creationId xmlns:a16="http://schemas.microsoft.com/office/drawing/2014/main" id="{4B9FED5F-4F05-4604-B9D8-4EFBB9D9E308}"/>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IA" textlink="">
        <xdr:nvSpPr>
          <xdr:cNvPr id="36" name="TextBox 35">
            <a:extLst>
              <a:ext uri="{FF2B5EF4-FFF2-40B4-BE49-F238E27FC236}">
                <a16:creationId xmlns:a16="http://schemas.microsoft.com/office/drawing/2014/main" id="{A6795B8A-794E-40F8-84BD-141DD9E55BD3}"/>
              </a:ext>
            </a:extLst>
          </xdr:cNvPr>
          <xdr:cNvSpPr txBox="1"/>
        </xdr:nvSpPr>
        <xdr:spPr>
          <a:xfrm>
            <a:off x="490634" y="2102970"/>
            <a:ext cx="1013381"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Results of BIA</a:t>
            </a:r>
          </a:p>
        </xdr:txBody>
      </xdr:sp>
    </xdr:grpSp>
    <xdr:clientData/>
  </xdr:twoCellAnchor>
  <xdr:twoCellAnchor>
    <xdr:from>
      <xdr:col>1</xdr:col>
      <xdr:colOff>38100</xdr:colOff>
      <xdr:row>29</xdr:row>
      <xdr:rowOff>114300</xdr:rowOff>
    </xdr:from>
    <xdr:to>
      <xdr:col>3</xdr:col>
      <xdr:colOff>542925</xdr:colOff>
      <xdr:row>31</xdr:row>
      <xdr:rowOff>57150</xdr:rowOff>
    </xdr:to>
    <xdr:grpSp>
      <xdr:nvGrpSpPr>
        <xdr:cNvPr id="2831691" name="Group 28">
          <a:extLst>
            <a:ext uri="{FF2B5EF4-FFF2-40B4-BE49-F238E27FC236}">
              <a16:creationId xmlns:a16="http://schemas.microsoft.com/office/drawing/2014/main" id="{B3D8786F-9D75-4ED0-B216-44ADFE8C2852}"/>
            </a:ext>
          </a:extLst>
        </xdr:cNvPr>
        <xdr:cNvGrpSpPr>
          <a:grpSpLocks/>
        </xdr:cNvGrpSpPr>
      </xdr:nvGrpSpPr>
      <xdr:grpSpPr bwMode="auto">
        <a:xfrm>
          <a:off x="219075" y="5572125"/>
          <a:ext cx="1857375" cy="342900"/>
          <a:chOff x="425825" y="2084294"/>
          <a:chExt cx="1143000" cy="336176"/>
        </a:xfrm>
      </xdr:grpSpPr>
      <xdr:sp macro="[0]!Goto_WCS" textlink="">
        <xdr:nvSpPr>
          <xdr:cNvPr id="38" name="Rounded Rectangle 37">
            <a:extLst>
              <a:ext uri="{FF2B5EF4-FFF2-40B4-BE49-F238E27FC236}">
                <a16:creationId xmlns:a16="http://schemas.microsoft.com/office/drawing/2014/main" id="{9B56A9BD-62F2-4015-9230-376F596B8CD8}"/>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WCS" textlink="">
        <xdr:nvSpPr>
          <xdr:cNvPr id="39" name="TextBox 38">
            <a:extLst>
              <a:ext uri="{FF2B5EF4-FFF2-40B4-BE49-F238E27FC236}">
                <a16:creationId xmlns:a16="http://schemas.microsoft.com/office/drawing/2014/main" id="{9E26A54F-7C33-4B26-9112-D714F12DC829}"/>
              </a:ext>
            </a:extLst>
          </xdr:cNvPr>
          <xdr:cNvSpPr txBox="1"/>
        </xdr:nvSpPr>
        <xdr:spPr>
          <a:xfrm>
            <a:off x="490302" y="2102970"/>
            <a:ext cx="1014046"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DSA-WCS</a:t>
            </a:r>
          </a:p>
        </xdr:txBody>
      </xdr:sp>
    </xdr:grpSp>
    <xdr:clientData/>
  </xdr:twoCellAnchor>
  <xdr:twoCellAnchor editAs="oneCell">
    <xdr:from>
      <xdr:col>1</xdr:col>
      <xdr:colOff>28575</xdr:colOff>
      <xdr:row>1</xdr:row>
      <xdr:rowOff>19050</xdr:rowOff>
    </xdr:from>
    <xdr:to>
      <xdr:col>3</xdr:col>
      <xdr:colOff>152400</xdr:colOff>
      <xdr:row>5</xdr:row>
      <xdr:rowOff>0</xdr:rowOff>
    </xdr:to>
    <xdr:pic>
      <xdr:nvPicPr>
        <xdr:cNvPr id="2831692" name="Picture 18">
          <a:extLst>
            <a:ext uri="{FF2B5EF4-FFF2-40B4-BE49-F238E27FC236}">
              <a16:creationId xmlns:a16="http://schemas.microsoft.com/office/drawing/2014/main" id="{0ADDEAFE-91D8-4CF4-985E-0AF94897E4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9550" y="209550"/>
          <a:ext cx="14763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647700</xdr:colOff>
      <xdr:row>1</xdr:row>
      <xdr:rowOff>47625</xdr:rowOff>
    </xdr:from>
    <xdr:to>
      <xdr:col>16</xdr:col>
      <xdr:colOff>123825</xdr:colOff>
      <xdr:row>3</xdr:row>
      <xdr:rowOff>133350</xdr:rowOff>
    </xdr:to>
    <xdr:grpSp>
      <xdr:nvGrpSpPr>
        <xdr:cNvPr id="2831693" name="Group 32">
          <a:extLst>
            <a:ext uri="{FF2B5EF4-FFF2-40B4-BE49-F238E27FC236}">
              <a16:creationId xmlns:a16="http://schemas.microsoft.com/office/drawing/2014/main" id="{78FD0BA0-91DF-49FA-B5BE-3B947B2FA003}"/>
            </a:ext>
          </a:extLst>
        </xdr:cNvPr>
        <xdr:cNvGrpSpPr>
          <a:grpSpLocks/>
        </xdr:cNvGrpSpPr>
      </xdr:nvGrpSpPr>
      <xdr:grpSpPr bwMode="auto">
        <a:xfrm>
          <a:off x="3276600" y="238125"/>
          <a:ext cx="6924675" cy="466725"/>
          <a:chOff x="425825" y="2084294"/>
          <a:chExt cx="1143000" cy="336176"/>
        </a:xfrm>
      </xdr:grpSpPr>
      <xdr:sp macro="" textlink="">
        <xdr:nvSpPr>
          <xdr:cNvPr id="42" name="Rounded Rectangle 41">
            <a:extLst>
              <a:ext uri="{FF2B5EF4-FFF2-40B4-BE49-F238E27FC236}">
                <a16:creationId xmlns:a16="http://schemas.microsoft.com/office/drawing/2014/main" id="{B27770F1-F42A-4CE0-9E65-87842F3B20C0}"/>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43" name="TextBox 42">
            <a:extLst>
              <a:ext uri="{FF2B5EF4-FFF2-40B4-BE49-F238E27FC236}">
                <a16:creationId xmlns:a16="http://schemas.microsoft.com/office/drawing/2014/main" id="{45DA58B7-C882-469E-9077-20C89608C81C}"/>
              </a:ext>
            </a:extLst>
          </xdr:cNvPr>
          <xdr:cNvSpPr txBox="1"/>
        </xdr:nvSpPr>
        <xdr:spPr>
          <a:xfrm>
            <a:off x="493430" y="2104876"/>
            <a:ext cx="1007790" cy="24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2000" b="1">
                <a:solidFill>
                  <a:schemeClr val="bg1"/>
                </a:solidFill>
              </a:rPr>
              <a:t>Background</a:t>
            </a:r>
          </a:p>
        </xdr:txBody>
      </xdr:sp>
    </xdr:grpSp>
    <xdr:clientData/>
  </xdr:twoCellAnchor>
  <xdr:twoCellAnchor>
    <xdr:from>
      <xdr:col>1</xdr:col>
      <xdr:colOff>47625</xdr:colOff>
      <xdr:row>33</xdr:row>
      <xdr:rowOff>47625</xdr:rowOff>
    </xdr:from>
    <xdr:to>
      <xdr:col>3</xdr:col>
      <xdr:colOff>542925</xdr:colOff>
      <xdr:row>34</xdr:row>
      <xdr:rowOff>95250</xdr:rowOff>
    </xdr:to>
    <xdr:grpSp>
      <xdr:nvGrpSpPr>
        <xdr:cNvPr id="2831694" name="Group 25">
          <a:extLst>
            <a:ext uri="{FF2B5EF4-FFF2-40B4-BE49-F238E27FC236}">
              <a16:creationId xmlns:a16="http://schemas.microsoft.com/office/drawing/2014/main" id="{22D7D240-23F8-41B5-B061-76AECCC632DE}"/>
            </a:ext>
          </a:extLst>
        </xdr:cNvPr>
        <xdr:cNvGrpSpPr>
          <a:grpSpLocks/>
        </xdr:cNvGrpSpPr>
      </xdr:nvGrpSpPr>
      <xdr:grpSpPr bwMode="auto">
        <a:xfrm>
          <a:off x="228600" y="6181725"/>
          <a:ext cx="1847850" cy="352425"/>
          <a:chOff x="425825" y="2084294"/>
          <a:chExt cx="1143000" cy="336176"/>
        </a:xfrm>
      </xdr:grpSpPr>
      <xdr:sp macro="[0]!Goto_References" textlink="">
        <xdr:nvSpPr>
          <xdr:cNvPr id="48" name="Rounded Rectangle 47">
            <a:extLst>
              <a:ext uri="{FF2B5EF4-FFF2-40B4-BE49-F238E27FC236}">
                <a16:creationId xmlns:a16="http://schemas.microsoft.com/office/drawing/2014/main" id="{2696ADB1-0623-42E8-96FC-EEE8B461F06A}"/>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References" textlink="">
        <xdr:nvSpPr>
          <xdr:cNvPr id="49" name="TextBox 48">
            <a:extLst>
              <a:ext uri="{FF2B5EF4-FFF2-40B4-BE49-F238E27FC236}">
                <a16:creationId xmlns:a16="http://schemas.microsoft.com/office/drawing/2014/main" id="{F0E4BAEF-EA49-4ADA-AB6D-25C4D6717AB2}"/>
              </a:ext>
            </a:extLst>
          </xdr:cNvPr>
          <xdr:cNvSpPr txBox="1"/>
        </xdr:nvSpPr>
        <xdr:spPr>
          <a:xfrm>
            <a:off x="490634" y="2102466"/>
            <a:ext cx="1013381" cy="25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References</a:t>
            </a:r>
          </a:p>
        </xdr:txBody>
      </xdr:sp>
    </xdr:grpSp>
    <xdr:clientData/>
  </xdr:twoCellAnchor>
  <xdr:twoCellAnchor>
    <xdr:from>
      <xdr:col>1</xdr:col>
      <xdr:colOff>38100</xdr:colOff>
      <xdr:row>35</xdr:row>
      <xdr:rowOff>38100</xdr:rowOff>
    </xdr:from>
    <xdr:to>
      <xdr:col>3</xdr:col>
      <xdr:colOff>542925</xdr:colOff>
      <xdr:row>36</xdr:row>
      <xdr:rowOff>180975</xdr:rowOff>
    </xdr:to>
    <xdr:grpSp>
      <xdr:nvGrpSpPr>
        <xdr:cNvPr id="2831695" name="Group 28">
          <a:extLst>
            <a:ext uri="{FF2B5EF4-FFF2-40B4-BE49-F238E27FC236}">
              <a16:creationId xmlns:a16="http://schemas.microsoft.com/office/drawing/2014/main" id="{0D5ED6C3-01E9-4F25-877A-B7A8F400F519}"/>
            </a:ext>
          </a:extLst>
        </xdr:cNvPr>
        <xdr:cNvGrpSpPr>
          <a:grpSpLocks/>
        </xdr:cNvGrpSpPr>
      </xdr:nvGrpSpPr>
      <xdr:grpSpPr bwMode="auto">
        <a:xfrm>
          <a:off x="219075" y="6781800"/>
          <a:ext cx="1857375" cy="342900"/>
          <a:chOff x="425825" y="2084294"/>
          <a:chExt cx="1143000" cy="336176"/>
        </a:xfrm>
      </xdr:grpSpPr>
      <xdr:sp macro="[0]!Goto_Disclaimers" textlink="">
        <xdr:nvSpPr>
          <xdr:cNvPr id="51" name="Rounded Rectangle 50">
            <a:extLst>
              <a:ext uri="{FF2B5EF4-FFF2-40B4-BE49-F238E27FC236}">
                <a16:creationId xmlns:a16="http://schemas.microsoft.com/office/drawing/2014/main" id="{A807A00F-9F82-4ED8-AABD-37E0A1FD166C}"/>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Disclaimers" textlink="">
        <xdr:nvSpPr>
          <xdr:cNvPr id="52" name="TextBox 51">
            <a:extLst>
              <a:ext uri="{FF2B5EF4-FFF2-40B4-BE49-F238E27FC236}">
                <a16:creationId xmlns:a16="http://schemas.microsoft.com/office/drawing/2014/main" id="{8404625C-60BD-4A88-AC77-E505E379C1E6}"/>
              </a:ext>
            </a:extLst>
          </xdr:cNvPr>
          <xdr:cNvSpPr txBox="1"/>
        </xdr:nvSpPr>
        <xdr:spPr>
          <a:xfrm>
            <a:off x="490302" y="2102970"/>
            <a:ext cx="1014046"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Disclaimers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133350</xdr:colOff>
      <xdr:row>3</xdr:row>
      <xdr:rowOff>171450</xdr:rowOff>
    </xdr:to>
    <xdr:pic>
      <xdr:nvPicPr>
        <xdr:cNvPr id="11050" name="Picture 18">
          <a:extLst>
            <a:ext uri="{FF2B5EF4-FFF2-40B4-BE49-F238E27FC236}">
              <a16:creationId xmlns:a16="http://schemas.microsoft.com/office/drawing/2014/main" id="{92950613-B5A3-4916-97CB-36C89B7F4A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954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542925</xdr:colOff>
      <xdr:row>0</xdr:row>
      <xdr:rowOff>142875</xdr:rowOff>
    </xdr:from>
    <xdr:to>
      <xdr:col>19</xdr:col>
      <xdr:colOff>66675</xdr:colOff>
      <xdr:row>4</xdr:row>
      <xdr:rowOff>104775</xdr:rowOff>
    </xdr:to>
    <xdr:pic macro="[0]!Goto_Exit">
      <xdr:nvPicPr>
        <xdr:cNvPr id="2827600" name="Picture 31">
          <a:extLst>
            <a:ext uri="{FF2B5EF4-FFF2-40B4-BE49-F238E27FC236}">
              <a16:creationId xmlns:a16="http://schemas.microsoft.com/office/drawing/2014/main" id="{41A0C79A-DB75-4609-8FA6-5F4CD2C0E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29975" y="142875"/>
          <a:ext cx="7429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7</xdr:row>
      <xdr:rowOff>38100</xdr:rowOff>
    </xdr:from>
    <xdr:to>
      <xdr:col>3</xdr:col>
      <xdr:colOff>533400</xdr:colOff>
      <xdr:row>8</xdr:row>
      <xdr:rowOff>161925</xdr:rowOff>
    </xdr:to>
    <xdr:grpSp>
      <xdr:nvGrpSpPr>
        <xdr:cNvPr id="2827601" name="Group 7">
          <a:extLst>
            <a:ext uri="{FF2B5EF4-FFF2-40B4-BE49-F238E27FC236}">
              <a16:creationId xmlns:a16="http://schemas.microsoft.com/office/drawing/2014/main" id="{A97E9FCF-4179-4D4B-9771-D29C10A01611}"/>
            </a:ext>
          </a:extLst>
        </xdr:cNvPr>
        <xdr:cNvGrpSpPr>
          <a:grpSpLocks/>
        </xdr:cNvGrpSpPr>
      </xdr:nvGrpSpPr>
      <xdr:grpSpPr bwMode="auto">
        <a:xfrm>
          <a:off x="247650" y="1381125"/>
          <a:ext cx="1819275" cy="333375"/>
          <a:chOff x="425825" y="2084294"/>
          <a:chExt cx="1143000" cy="336176"/>
        </a:xfrm>
      </xdr:grpSpPr>
      <xdr:sp macro="[0]!Goto_Home" textlink="">
        <xdr:nvSpPr>
          <xdr:cNvPr id="46" name="Rounded Rectangle 45">
            <a:extLst>
              <a:ext uri="{FF2B5EF4-FFF2-40B4-BE49-F238E27FC236}">
                <a16:creationId xmlns:a16="http://schemas.microsoft.com/office/drawing/2014/main" id="{FFBF9B2C-83A3-469D-BC2A-66548F27D1DE}"/>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Home" textlink="">
        <xdr:nvSpPr>
          <xdr:cNvPr id="47" name="TextBox 46">
            <a:extLst>
              <a:ext uri="{FF2B5EF4-FFF2-40B4-BE49-F238E27FC236}">
                <a16:creationId xmlns:a16="http://schemas.microsoft.com/office/drawing/2014/main" id="{F33EEFD0-02BE-45F4-B597-3E057FB05AEE}"/>
              </a:ext>
            </a:extLst>
          </xdr:cNvPr>
          <xdr:cNvSpPr txBox="1"/>
        </xdr:nvSpPr>
        <xdr:spPr>
          <a:xfrm>
            <a:off x="491652" y="2103504"/>
            <a:ext cx="1011346" cy="249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Accueil</a:t>
            </a:r>
          </a:p>
        </xdr:txBody>
      </xdr:sp>
    </xdr:grpSp>
    <xdr:clientData/>
  </xdr:twoCellAnchor>
  <xdr:twoCellAnchor>
    <xdr:from>
      <xdr:col>1</xdr:col>
      <xdr:colOff>47625</xdr:colOff>
      <xdr:row>14</xdr:row>
      <xdr:rowOff>47625</xdr:rowOff>
    </xdr:from>
    <xdr:to>
      <xdr:col>3</xdr:col>
      <xdr:colOff>542925</xdr:colOff>
      <xdr:row>16</xdr:row>
      <xdr:rowOff>152400</xdr:rowOff>
    </xdr:to>
    <xdr:grpSp>
      <xdr:nvGrpSpPr>
        <xdr:cNvPr id="2827602" name="Group 10">
          <a:extLst>
            <a:ext uri="{FF2B5EF4-FFF2-40B4-BE49-F238E27FC236}">
              <a16:creationId xmlns:a16="http://schemas.microsoft.com/office/drawing/2014/main" id="{57E2F50C-3DC2-44E0-9491-0885FA7743C2}"/>
            </a:ext>
          </a:extLst>
        </xdr:cNvPr>
        <xdr:cNvGrpSpPr>
          <a:grpSpLocks/>
        </xdr:cNvGrpSpPr>
      </xdr:nvGrpSpPr>
      <xdr:grpSpPr bwMode="auto">
        <a:xfrm>
          <a:off x="228600" y="2581275"/>
          <a:ext cx="1847850" cy="333375"/>
          <a:chOff x="425825" y="2084294"/>
          <a:chExt cx="1143000" cy="345552"/>
        </a:xfrm>
      </xdr:grpSpPr>
      <xdr:sp macro="[0]!Goto_Objectives" textlink="">
        <xdr:nvSpPr>
          <xdr:cNvPr id="49" name="Rounded Rectangle 48">
            <a:extLst>
              <a:ext uri="{FF2B5EF4-FFF2-40B4-BE49-F238E27FC236}">
                <a16:creationId xmlns:a16="http://schemas.microsoft.com/office/drawing/2014/main" id="{097937C7-E555-43BA-B064-FC4260C25320}"/>
              </a:ext>
            </a:extLst>
          </xdr:cNvPr>
          <xdr:cNvSpPr/>
        </xdr:nvSpPr>
        <xdr:spPr>
          <a:xfrm>
            <a:off x="425825" y="2084294"/>
            <a:ext cx="1143000" cy="335679"/>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Objectives" textlink="">
        <xdr:nvSpPr>
          <xdr:cNvPr id="50" name="TextBox 49">
            <a:extLst>
              <a:ext uri="{FF2B5EF4-FFF2-40B4-BE49-F238E27FC236}">
                <a16:creationId xmlns:a16="http://schemas.microsoft.com/office/drawing/2014/main" id="{31C75AC6-AF71-4BF9-A6F5-4B4F3F94B005}"/>
              </a:ext>
            </a:extLst>
          </xdr:cNvPr>
          <xdr:cNvSpPr txBox="1"/>
        </xdr:nvSpPr>
        <xdr:spPr>
          <a:xfrm>
            <a:off x="490634" y="2104040"/>
            <a:ext cx="1072299" cy="325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Object. &amp; Méthodes</a:t>
            </a:r>
          </a:p>
        </xdr:txBody>
      </xdr:sp>
    </xdr:grpSp>
    <xdr:clientData/>
  </xdr:twoCellAnchor>
  <xdr:twoCellAnchor>
    <xdr:from>
      <xdr:col>1</xdr:col>
      <xdr:colOff>57150</xdr:colOff>
      <xdr:row>20</xdr:row>
      <xdr:rowOff>133350</xdr:rowOff>
    </xdr:from>
    <xdr:to>
      <xdr:col>3</xdr:col>
      <xdr:colOff>533400</xdr:colOff>
      <xdr:row>22</xdr:row>
      <xdr:rowOff>66675</xdr:rowOff>
    </xdr:to>
    <xdr:grpSp>
      <xdr:nvGrpSpPr>
        <xdr:cNvPr id="2827603" name="Group 13">
          <a:extLst>
            <a:ext uri="{FF2B5EF4-FFF2-40B4-BE49-F238E27FC236}">
              <a16:creationId xmlns:a16="http://schemas.microsoft.com/office/drawing/2014/main" id="{F040B797-FE19-41E1-B7D6-B72D7847505D}"/>
            </a:ext>
          </a:extLst>
        </xdr:cNvPr>
        <xdr:cNvGrpSpPr>
          <a:grpSpLocks/>
        </xdr:cNvGrpSpPr>
      </xdr:nvGrpSpPr>
      <xdr:grpSpPr bwMode="auto">
        <a:xfrm>
          <a:off x="238125" y="3790950"/>
          <a:ext cx="1828800" cy="333375"/>
          <a:chOff x="425825" y="2084294"/>
          <a:chExt cx="1143000" cy="336176"/>
        </a:xfrm>
      </xdr:grpSpPr>
      <xdr:sp macro="[0]!Goto_Mesh" textlink="">
        <xdr:nvSpPr>
          <xdr:cNvPr id="54" name="Rounded Rectangle 53">
            <a:extLst>
              <a:ext uri="{FF2B5EF4-FFF2-40B4-BE49-F238E27FC236}">
                <a16:creationId xmlns:a16="http://schemas.microsoft.com/office/drawing/2014/main" id="{D0039BA8-930C-4942-86E3-9A555F028D82}"/>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Mesh" textlink="">
        <xdr:nvSpPr>
          <xdr:cNvPr id="57" name="TextBox 56">
            <a:extLst>
              <a:ext uri="{FF2B5EF4-FFF2-40B4-BE49-F238E27FC236}">
                <a16:creationId xmlns:a16="http://schemas.microsoft.com/office/drawing/2014/main" id="{157A595F-A7F8-4FA9-81E4-72B10D263D50}"/>
              </a:ext>
            </a:extLst>
          </xdr:cNvPr>
          <xdr:cNvSpPr txBox="1"/>
        </xdr:nvSpPr>
        <xdr:spPr>
          <a:xfrm>
            <a:off x="455591" y="2103504"/>
            <a:ext cx="1083469" cy="28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Choix de la prothèse</a:t>
            </a:r>
          </a:p>
        </xdr:txBody>
      </xdr:sp>
    </xdr:grpSp>
    <xdr:clientData/>
  </xdr:twoCellAnchor>
  <xdr:twoCellAnchor>
    <xdr:from>
      <xdr:col>1</xdr:col>
      <xdr:colOff>47625</xdr:colOff>
      <xdr:row>17</xdr:row>
      <xdr:rowOff>47625</xdr:rowOff>
    </xdr:from>
    <xdr:to>
      <xdr:col>3</xdr:col>
      <xdr:colOff>542925</xdr:colOff>
      <xdr:row>19</xdr:row>
      <xdr:rowOff>66675</xdr:rowOff>
    </xdr:to>
    <xdr:grpSp>
      <xdr:nvGrpSpPr>
        <xdr:cNvPr id="2827604" name="Group 16">
          <a:extLst>
            <a:ext uri="{FF2B5EF4-FFF2-40B4-BE49-F238E27FC236}">
              <a16:creationId xmlns:a16="http://schemas.microsoft.com/office/drawing/2014/main" id="{0D79142F-6597-4065-8E27-E57C4437D9A1}"/>
            </a:ext>
          </a:extLst>
        </xdr:cNvPr>
        <xdr:cNvGrpSpPr>
          <a:grpSpLocks/>
        </xdr:cNvGrpSpPr>
      </xdr:nvGrpSpPr>
      <xdr:grpSpPr bwMode="auto">
        <a:xfrm>
          <a:off x="228600" y="3190875"/>
          <a:ext cx="1847850" cy="333375"/>
          <a:chOff x="425825" y="2084294"/>
          <a:chExt cx="1143000" cy="336176"/>
        </a:xfrm>
      </xdr:grpSpPr>
      <xdr:sp macro="[0]!Goto_Structure" textlink="">
        <xdr:nvSpPr>
          <xdr:cNvPr id="63" name="Rounded Rectangle 62">
            <a:extLst>
              <a:ext uri="{FF2B5EF4-FFF2-40B4-BE49-F238E27FC236}">
                <a16:creationId xmlns:a16="http://schemas.microsoft.com/office/drawing/2014/main" id="{22FAD279-CE20-4448-83F6-95788E85D975}"/>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Structure" textlink="">
        <xdr:nvSpPr>
          <xdr:cNvPr id="66" name="TextBox 65">
            <a:extLst>
              <a:ext uri="{FF2B5EF4-FFF2-40B4-BE49-F238E27FC236}">
                <a16:creationId xmlns:a16="http://schemas.microsoft.com/office/drawing/2014/main" id="{63BB3773-0E80-43CC-B190-319D1D4D7FA6}"/>
              </a:ext>
            </a:extLst>
          </xdr:cNvPr>
          <xdr:cNvSpPr txBox="1"/>
        </xdr:nvSpPr>
        <xdr:spPr>
          <a:xfrm>
            <a:off x="490634" y="2103504"/>
            <a:ext cx="1013381" cy="249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Structure</a:t>
            </a:r>
          </a:p>
        </xdr:txBody>
      </xdr:sp>
    </xdr:grpSp>
    <xdr:clientData/>
  </xdr:twoCellAnchor>
  <xdr:twoCellAnchor>
    <xdr:from>
      <xdr:col>1</xdr:col>
      <xdr:colOff>57150</xdr:colOff>
      <xdr:row>23</xdr:row>
      <xdr:rowOff>142875</xdr:rowOff>
    </xdr:from>
    <xdr:to>
      <xdr:col>3</xdr:col>
      <xdr:colOff>533400</xdr:colOff>
      <xdr:row>25</xdr:row>
      <xdr:rowOff>85725</xdr:rowOff>
    </xdr:to>
    <xdr:grpSp>
      <xdr:nvGrpSpPr>
        <xdr:cNvPr id="2827605" name="Group 19">
          <a:extLst>
            <a:ext uri="{FF2B5EF4-FFF2-40B4-BE49-F238E27FC236}">
              <a16:creationId xmlns:a16="http://schemas.microsoft.com/office/drawing/2014/main" id="{DB63B14F-1E3F-4119-A822-8A5CD93914EA}"/>
            </a:ext>
          </a:extLst>
        </xdr:cNvPr>
        <xdr:cNvGrpSpPr>
          <a:grpSpLocks/>
        </xdr:cNvGrpSpPr>
      </xdr:nvGrpSpPr>
      <xdr:grpSpPr bwMode="auto">
        <a:xfrm>
          <a:off x="238125" y="4400550"/>
          <a:ext cx="1828800" cy="342900"/>
          <a:chOff x="425825" y="2084294"/>
          <a:chExt cx="1143000" cy="336176"/>
        </a:xfrm>
      </xdr:grpSpPr>
      <xdr:sp macro="[0]!Goto_Consequences" textlink="">
        <xdr:nvSpPr>
          <xdr:cNvPr id="72" name="Rounded Rectangle 71">
            <a:extLst>
              <a:ext uri="{FF2B5EF4-FFF2-40B4-BE49-F238E27FC236}">
                <a16:creationId xmlns:a16="http://schemas.microsoft.com/office/drawing/2014/main" id="{D201E3E8-EF14-4A3B-AA5C-579374438D1E}"/>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Consequences" textlink="">
        <xdr:nvSpPr>
          <xdr:cNvPr id="75" name="TextBox 74">
            <a:extLst>
              <a:ext uri="{FF2B5EF4-FFF2-40B4-BE49-F238E27FC236}">
                <a16:creationId xmlns:a16="http://schemas.microsoft.com/office/drawing/2014/main" id="{BC6F586C-639C-4FF6-ABF5-054248348528}"/>
              </a:ext>
            </a:extLst>
          </xdr:cNvPr>
          <xdr:cNvSpPr txBox="1"/>
        </xdr:nvSpPr>
        <xdr:spPr>
          <a:xfrm>
            <a:off x="491309" y="2102970"/>
            <a:ext cx="1012031"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Suites cliniques</a:t>
            </a:r>
          </a:p>
        </xdr:txBody>
      </xdr:sp>
    </xdr:grpSp>
    <xdr:clientData/>
  </xdr:twoCellAnchor>
  <xdr:twoCellAnchor>
    <xdr:from>
      <xdr:col>1</xdr:col>
      <xdr:colOff>57150</xdr:colOff>
      <xdr:row>11</xdr:row>
      <xdr:rowOff>66675</xdr:rowOff>
    </xdr:from>
    <xdr:to>
      <xdr:col>3</xdr:col>
      <xdr:colOff>533400</xdr:colOff>
      <xdr:row>12</xdr:row>
      <xdr:rowOff>190500</xdr:rowOff>
    </xdr:to>
    <xdr:grpSp>
      <xdr:nvGrpSpPr>
        <xdr:cNvPr id="2827606" name="Group 22">
          <a:extLst>
            <a:ext uri="{FF2B5EF4-FFF2-40B4-BE49-F238E27FC236}">
              <a16:creationId xmlns:a16="http://schemas.microsoft.com/office/drawing/2014/main" id="{9B4E4607-D5A7-4DF7-B7C2-0929F937DA20}"/>
            </a:ext>
          </a:extLst>
        </xdr:cNvPr>
        <xdr:cNvGrpSpPr>
          <a:grpSpLocks/>
        </xdr:cNvGrpSpPr>
      </xdr:nvGrpSpPr>
      <xdr:grpSpPr bwMode="auto">
        <a:xfrm>
          <a:off x="238125" y="2000250"/>
          <a:ext cx="1828800" cy="323850"/>
          <a:chOff x="425825" y="2084294"/>
          <a:chExt cx="1143000" cy="336176"/>
        </a:xfrm>
      </xdr:grpSpPr>
      <xdr:sp macro="[0]!Goto_Background" textlink="">
        <xdr:nvSpPr>
          <xdr:cNvPr id="79" name="Rounded Rectangle 78">
            <a:extLst>
              <a:ext uri="{FF2B5EF4-FFF2-40B4-BE49-F238E27FC236}">
                <a16:creationId xmlns:a16="http://schemas.microsoft.com/office/drawing/2014/main" id="{D52993E7-688E-443A-8C58-D406D6B16257}"/>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ackground" textlink="">
        <xdr:nvSpPr>
          <xdr:cNvPr id="80" name="TextBox 79">
            <a:extLst>
              <a:ext uri="{FF2B5EF4-FFF2-40B4-BE49-F238E27FC236}">
                <a16:creationId xmlns:a16="http://schemas.microsoft.com/office/drawing/2014/main" id="{EE6823F2-2092-465D-A5B7-FDA1A6B743EF}"/>
              </a:ext>
            </a:extLst>
          </xdr:cNvPr>
          <xdr:cNvSpPr txBox="1"/>
        </xdr:nvSpPr>
        <xdr:spPr>
          <a:xfrm>
            <a:off x="461544" y="2104069"/>
            <a:ext cx="1095375" cy="257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Contexte</a:t>
            </a:r>
          </a:p>
        </xdr:txBody>
      </xdr:sp>
    </xdr:grpSp>
    <xdr:clientData/>
  </xdr:twoCellAnchor>
  <xdr:twoCellAnchor>
    <xdr:from>
      <xdr:col>1</xdr:col>
      <xdr:colOff>47625</xdr:colOff>
      <xdr:row>26</xdr:row>
      <xdr:rowOff>133350</xdr:rowOff>
    </xdr:from>
    <xdr:to>
      <xdr:col>3</xdr:col>
      <xdr:colOff>542925</xdr:colOff>
      <xdr:row>28</xdr:row>
      <xdr:rowOff>76200</xdr:rowOff>
    </xdr:to>
    <xdr:grpSp>
      <xdr:nvGrpSpPr>
        <xdr:cNvPr id="2827607" name="Group 25">
          <a:extLst>
            <a:ext uri="{FF2B5EF4-FFF2-40B4-BE49-F238E27FC236}">
              <a16:creationId xmlns:a16="http://schemas.microsoft.com/office/drawing/2014/main" id="{E5EEAA89-E0ED-4635-A417-6BD4DC677F51}"/>
            </a:ext>
          </a:extLst>
        </xdr:cNvPr>
        <xdr:cNvGrpSpPr>
          <a:grpSpLocks/>
        </xdr:cNvGrpSpPr>
      </xdr:nvGrpSpPr>
      <xdr:grpSpPr bwMode="auto">
        <a:xfrm>
          <a:off x="228600" y="4991100"/>
          <a:ext cx="1847850" cy="342900"/>
          <a:chOff x="425825" y="2084294"/>
          <a:chExt cx="1143000" cy="336176"/>
        </a:xfrm>
      </xdr:grpSpPr>
      <xdr:sp macro="[0]!Goto_BIA" textlink="">
        <xdr:nvSpPr>
          <xdr:cNvPr id="82" name="Rounded Rectangle 81">
            <a:extLst>
              <a:ext uri="{FF2B5EF4-FFF2-40B4-BE49-F238E27FC236}">
                <a16:creationId xmlns:a16="http://schemas.microsoft.com/office/drawing/2014/main" id="{6F80AEDB-A569-46EA-ABFA-F028184C4C2E}"/>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IA" textlink="">
        <xdr:nvSpPr>
          <xdr:cNvPr id="83" name="TextBox 82">
            <a:extLst>
              <a:ext uri="{FF2B5EF4-FFF2-40B4-BE49-F238E27FC236}">
                <a16:creationId xmlns:a16="http://schemas.microsoft.com/office/drawing/2014/main" id="{5A27C4A2-827C-43BC-96BF-4F3389C5CE9F}"/>
              </a:ext>
            </a:extLst>
          </xdr:cNvPr>
          <xdr:cNvSpPr txBox="1"/>
        </xdr:nvSpPr>
        <xdr:spPr>
          <a:xfrm>
            <a:off x="490634" y="2102970"/>
            <a:ext cx="1013381"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Résultats du AIB</a:t>
            </a:r>
          </a:p>
        </xdr:txBody>
      </xdr:sp>
    </xdr:grpSp>
    <xdr:clientData/>
  </xdr:twoCellAnchor>
  <xdr:twoCellAnchor>
    <xdr:from>
      <xdr:col>1</xdr:col>
      <xdr:colOff>38100</xdr:colOff>
      <xdr:row>29</xdr:row>
      <xdr:rowOff>123825</xdr:rowOff>
    </xdr:from>
    <xdr:to>
      <xdr:col>3</xdr:col>
      <xdr:colOff>542925</xdr:colOff>
      <xdr:row>31</xdr:row>
      <xdr:rowOff>66675</xdr:rowOff>
    </xdr:to>
    <xdr:grpSp>
      <xdr:nvGrpSpPr>
        <xdr:cNvPr id="2827608" name="Group 28">
          <a:extLst>
            <a:ext uri="{FF2B5EF4-FFF2-40B4-BE49-F238E27FC236}">
              <a16:creationId xmlns:a16="http://schemas.microsoft.com/office/drawing/2014/main" id="{4675BA6A-4C40-42CA-993A-86B0799486F8}"/>
            </a:ext>
          </a:extLst>
        </xdr:cNvPr>
        <xdr:cNvGrpSpPr>
          <a:grpSpLocks/>
        </xdr:cNvGrpSpPr>
      </xdr:nvGrpSpPr>
      <xdr:grpSpPr bwMode="auto">
        <a:xfrm>
          <a:off x="219075" y="5581650"/>
          <a:ext cx="1857375" cy="342900"/>
          <a:chOff x="425825" y="2084294"/>
          <a:chExt cx="1143000" cy="336176"/>
        </a:xfrm>
      </xdr:grpSpPr>
      <xdr:sp macro="[0]!Goto_WCS" textlink="">
        <xdr:nvSpPr>
          <xdr:cNvPr id="85" name="Rounded Rectangle 84">
            <a:extLst>
              <a:ext uri="{FF2B5EF4-FFF2-40B4-BE49-F238E27FC236}">
                <a16:creationId xmlns:a16="http://schemas.microsoft.com/office/drawing/2014/main" id="{9C6ED2E8-0B7F-4A5E-B41B-7166A049D649}"/>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WCS" textlink="">
        <xdr:nvSpPr>
          <xdr:cNvPr id="86" name="TextBox 85">
            <a:extLst>
              <a:ext uri="{FF2B5EF4-FFF2-40B4-BE49-F238E27FC236}">
                <a16:creationId xmlns:a16="http://schemas.microsoft.com/office/drawing/2014/main" id="{837CE728-5FD8-4F85-80E1-D8DA5FD83639}"/>
              </a:ext>
            </a:extLst>
          </xdr:cNvPr>
          <xdr:cNvSpPr txBox="1"/>
        </xdr:nvSpPr>
        <xdr:spPr>
          <a:xfrm>
            <a:off x="490302" y="2102970"/>
            <a:ext cx="1014046"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APS</a:t>
            </a:r>
          </a:p>
        </xdr:txBody>
      </xdr:sp>
    </xdr:grpSp>
    <xdr:clientData/>
  </xdr:twoCellAnchor>
  <xdr:twoCellAnchor editAs="oneCell">
    <xdr:from>
      <xdr:col>4</xdr:col>
      <xdr:colOff>647700</xdr:colOff>
      <xdr:row>1</xdr:row>
      <xdr:rowOff>57150</xdr:rowOff>
    </xdr:from>
    <xdr:to>
      <xdr:col>16</xdr:col>
      <xdr:colOff>123825</xdr:colOff>
      <xdr:row>3</xdr:row>
      <xdr:rowOff>142875</xdr:rowOff>
    </xdr:to>
    <xdr:grpSp>
      <xdr:nvGrpSpPr>
        <xdr:cNvPr id="2827609" name="Group 32">
          <a:extLst>
            <a:ext uri="{FF2B5EF4-FFF2-40B4-BE49-F238E27FC236}">
              <a16:creationId xmlns:a16="http://schemas.microsoft.com/office/drawing/2014/main" id="{F2AFE1E3-1539-484A-8758-BB1DFDB752FA}"/>
            </a:ext>
          </a:extLst>
        </xdr:cNvPr>
        <xdr:cNvGrpSpPr>
          <a:grpSpLocks/>
        </xdr:cNvGrpSpPr>
      </xdr:nvGrpSpPr>
      <xdr:grpSpPr bwMode="auto">
        <a:xfrm>
          <a:off x="3276600" y="247650"/>
          <a:ext cx="6924675" cy="466725"/>
          <a:chOff x="425825" y="2084294"/>
          <a:chExt cx="1143000" cy="336176"/>
        </a:xfrm>
      </xdr:grpSpPr>
      <xdr:sp macro="" textlink="">
        <xdr:nvSpPr>
          <xdr:cNvPr id="89" name="Rounded Rectangle 88">
            <a:extLst>
              <a:ext uri="{FF2B5EF4-FFF2-40B4-BE49-F238E27FC236}">
                <a16:creationId xmlns:a16="http://schemas.microsoft.com/office/drawing/2014/main" id="{BFD0A58F-C300-4FF4-8163-F44CAFF0FC2A}"/>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90" name="TextBox 89">
            <a:extLst>
              <a:ext uri="{FF2B5EF4-FFF2-40B4-BE49-F238E27FC236}">
                <a16:creationId xmlns:a16="http://schemas.microsoft.com/office/drawing/2014/main" id="{1AD32244-4FD4-460E-BB02-F26E9DA44C4F}"/>
              </a:ext>
            </a:extLst>
          </xdr:cNvPr>
          <xdr:cNvSpPr txBox="1"/>
        </xdr:nvSpPr>
        <xdr:spPr>
          <a:xfrm>
            <a:off x="493430" y="2104876"/>
            <a:ext cx="1007790" cy="24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2000" b="1">
                <a:solidFill>
                  <a:schemeClr val="bg1"/>
                </a:solidFill>
              </a:rPr>
              <a:t>Contexte</a:t>
            </a:r>
          </a:p>
        </xdr:txBody>
      </xdr:sp>
    </xdr:grpSp>
    <xdr:clientData/>
  </xdr:twoCellAnchor>
  <xdr:twoCellAnchor>
    <xdr:from>
      <xdr:col>1</xdr:col>
      <xdr:colOff>47625</xdr:colOff>
      <xdr:row>33</xdr:row>
      <xdr:rowOff>57150</xdr:rowOff>
    </xdr:from>
    <xdr:to>
      <xdr:col>3</xdr:col>
      <xdr:colOff>542925</xdr:colOff>
      <xdr:row>34</xdr:row>
      <xdr:rowOff>104775</xdr:rowOff>
    </xdr:to>
    <xdr:grpSp>
      <xdr:nvGrpSpPr>
        <xdr:cNvPr id="2827610" name="Group 25">
          <a:extLst>
            <a:ext uri="{FF2B5EF4-FFF2-40B4-BE49-F238E27FC236}">
              <a16:creationId xmlns:a16="http://schemas.microsoft.com/office/drawing/2014/main" id="{A10D55D8-4702-48BE-90F5-40611B4EE1C7}"/>
            </a:ext>
          </a:extLst>
        </xdr:cNvPr>
        <xdr:cNvGrpSpPr>
          <a:grpSpLocks/>
        </xdr:cNvGrpSpPr>
      </xdr:nvGrpSpPr>
      <xdr:grpSpPr bwMode="auto">
        <a:xfrm>
          <a:off x="228600" y="6191250"/>
          <a:ext cx="1847850" cy="352425"/>
          <a:chOff x="425825" y="2084294"/>
          <a:chExt cx="1143000" cy="336176"/>
        </a:xfrm>
      </xdr:grpSpPr>
      <xdr:sp macro="[0]!Goto_References" textlink="">
        <xdr:nvSpPr>
          <xdr:cNvPr id="92" name="Rounded Rectangle 91">
            <a:extLst>
              <a:ext uri="{FF2B5EF4-FFF2-40B4-BE49-F238E27FC236}">
                <a16:creationId xmlns:a16="http://schemas.microsoft.com/office/drawing/2014/main" id="{D93DB901-9AB1-49EF-B46E-0502A072527C}"/>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References" textlink="">
        <xdr:nvSpPr>
          <xdr:cNvPr id="93" name="TextBox 92">
            <a:extLst>
              <a:ext uri="{FF2B5EF4-FFF2-40B4-BE49-F238E27FC236}">
                <a16:creationId xmlns:a16="http://schemas.microsoft.com/office/drawing/2014/main" id="{1959EADC-5CEB-4828-A330-6477E1C4E5D5}"/>
              </a:ext>
            </a:extLst>
          </xdr:cNvPr>
          <xdr:cNvSpPr txBox="1"/>
        </xdr:nvSpPr>
        <xdr:spPr>
          <a:xfrm>
            <a:off x="490634" y="2102466"/>
            <a:ext cx="1013381" cy="25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Références</a:t>
            </a:r>
          </a:p>
        </xdr:txBody>
      </xdr:sp>
    </xdr:grpSp>
    <xdr:clientData/>
  </xdr:twoCellAnchor>
  <xdr:twoCellAnchor>
    <xdr:from>
      <xdr:col>1</xdr:col>
      <xdr:colOff>38100</xdr:colOff>
      <xdr:row>35</xdr:row>
      <xdr:rowOff>47625</xdr:rowOff>
    </xdr:from>
    <xdr:to>
      <xdr:col>3</xdr:col>
      <xdr:colOff>542925</xdr:colOff>
      <xdr:row>36</xdr:row>
      <xdr:rowOff>190500</xdr:rowOff>
    </xdr:to>
    <xdr:grpSp>
      <xdr:nvGrpSpPr>
        <xdr:cNvPr id="2827611" name="Group 28">
          <a:extLst>
            <a:ext uri="{FF2B5EF4-FFF2-40B4-BE49-F238E27FC236}">
              <a16:creationId xmlns:a16="http://schemas.microsoft.com/office/drawing/2014/main" id="{F82A8AE6-AC2B-4D33-B9F9-D54BF2B15745}"/>
            </a:ext>
          </a:extLst>
        </xdr:cNvPr>
        <xdr:cNvGrpSpPr>
          <a:grpSpLocks/>
        </xdr:cNvGrpSpPr>
      </xdr:nvGrpSpPr>
      <xdr:grpSpPr bwMode="auto">
        <a:xfrm>
          <a:off x="219075" y="6791325"/>
          <a:ext cx="1857375" cy="342900"/>
          <a:chOff x="425825" y="2084294"/>
          <a:chExt cx="1143000" cy="336176"/>
        </a:xfrm>
      </xdr:grpSpPr>
      <xdr:sp macro="[0]!Goto_Referencias" textlink="">
        <xdr:nvSpPr>
          <xdr:cNvPr id="95" name="Rounded Rectangle 94">
            <a:extLst>
              <a:ext uri="{FF2B5EF4-FFF2-40B4-BE49-F238E27FC236}">
                <a16:creationId xmlns:a16="http://schemas.microsoft.com/office/drawing/2014/main" id="{4BA8C83C-920A-4574-8311-9056DBF52C7F}"/>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Disclaimers" textlink="">
        <xdr:nvSpPr>
          <xdr:cNvPr id="96" name="TextBox 95">
            <a:extLst>
              <a:ext uri="{FF2B5EF4-FFF2-40B4-BE49-F238E27FC236}">
                <a16:creationId xmlns:a16="http://schemas.microsoft.com/office/drawing/2014/main" id="{4F9C1DFB-3E9C-437B-AFB9-3172CFB79B90}"/>
              </a:ext>
            </a:extLst>
          </xdr:cNvPr>
          <xdr:cNvSpPr txBox="1"/>
        </xdr:nvSpPr>
        <xdr:spPr>
          <a:xfrm>
            <a:off x="490302" y="2102970"/>
            <a:ext cx="1014046"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Avertissements</a:t>
            </a:r>
          </a:p>
        </xdr:txBody>
      </xdr:sp>
    </xdr:grpSp>
    <xdr:clientData/>
  </xdr:twoCellAnchor>
  <xdr:twoCellAnchor>
    <xdr:from>
      <xdr:col>4</xdr:col>
      <xdr:colOff>19050</xdr:colOff>
      <xdr:row>18</xdr:row>
      <xdr:rowOff>38100</xdr:rowOff>
    </xdr:from>
    <xdr:to>
      <xdr:col>18</xdr:col>
      <xdr:colOff>590550</xdr:colOff>
      <xdr:row>31</xdr:row>
      <xdr:rowOff>133350</xdr:rowOff>
    </xdr:to>
    <xdr:grpSp>
      <xdr:nvGrpSpPr>
        <xdr:cNvPr id="2827612" name="Group 1">
          <a:extLst>
            <a:ext uri="{FF2B5EF4-FFF2-40B4-BE49-F238E27FC236}">
              <a16:creationId xmlns:a16="http://schemas.microsoft.com/office/drawing/2014/main" id="{FAE42B37-ED58-42ED-8F72-E866E044B052}"/>
            </a:ext>
          </a:extLst>
        </xdr:cNvPr>
        <xdr:cNvGrpSpPr>
          <a:grpSpLocks/>
        </xdr:cNvGrpSpPr>
      </xdr:nvGrpSpPr>
      <xdr:grpSpPr bwMode="auto">
        <a:xfrm>
          <a:off x="2647950" y="3381375"/>
          <a:ext cx="9239250" cy="2609850"/>
          <a:chOff x="6386798" y="3571875"/>
          <a:chExt cx="9201895" cy="2653406"/>
        </a:xfrm>
      </xdr:grpSpPr>
      <xdr:grpSp>
        <xdr:nvGrpSpPr>
          <xdr:cNvPr id="2827614" name="Group 7">
            <a:extLst>
              <a:ext uri="{FF2B5EF4-FFF2-40B4-BE49-F238E27FC236}">
                <a16:creationId xmlns:a16="http://schemas.microsoft.com/office/drawing/2014/main" id="{6011FDF2-A3E1-4B5D-859D-5FBAE85AD5B4}"/>
              </a:ext>
            </a:extLst>
          </xdr:cNvPr>
          <xdr:cNvGrpSpPr>
            <a:grpSpLocks/>
          </xdr:cNvGrpSpPr>
        </xdr:nvGrpSpPr>
        <xdr:grpSpPr bwMode="auto">
          <a:xfrm>
            <a:off x="6386798" y="3571875"/>
            <a:ext cx="5764875" cy="2503803"/>
            <a:chOff x="294660" y="1988840"/>
            <a:chExt cx="5547193" cy="2485397"/>
          </a:xfrm>
        </xdr:grpSpPr>
        <xdr:grpSp>
          <xdr:nvGrpSpPr>
            <xdr:cNvPr id="2827620" name="Group 14">
              <a:extLst>
                <a:ext uri="{FF2B5EF4-FFF2-40B4-BE49-F238E27FC236}">
                  <a16:creationId xmlns:a16="http://schemas.microsoft.com/office/drawing/2014/main" id="{8C57D2EF-F097-4D91-8AF0-8D39961D205C}"/>
                </a:ext>
              </a:extLst>
            </xdr:cNvPr>
            <xdr:cNvGrpSpPr>
              <a:grpSpLocks/>
            </xdr:cNvGrpSpPr>
          </xdr:nvGrpSpPr>
          <xdr:grpSpPr bwMode="auto">
            <a:xfrm>
              <a:off x="294660" y="1988840"/>
              <a:ext cx="5547193" cy="2485397"/>
              <a:chOff x="294660" y="1988840"/>
              <a:chExt cx="5547193" cy="2485397"/>
            </a:xfrm>
          </xdr:grpSpPr>
          <xdr:sp macro="" textlink="">
            <xdr:nvSpPr>
              <xdr:cNvPr id="59" name="TextBox 58">
                <a:extLst>
                  <a:ext uri="{FF2B5EF4-FFF2-40B4-BE49-F238E27FC236}">
                    <a16:creationId xmlns:a16="http://schemas.microsoft.com/office/drawing/2014/main" id="{4751923F-77F3-449C-A813-0AEF327E1ABA}"/>
                  </a:ext>
                </a:extLst>
              </xdr:cNvPr>
              <xdr:cNvSpPr txBox="1">
                <a:spLocks noChangeArrowheads="1"/>
              </xdr:cNvSpPr>
            </xdr:nvSpPr>
            <xdr:spPr bwMode="auto">
              <a:xfrm>
                <a:off x="294660" y="1988840"/>
                <a:ext cx="5549994" cy="2489708"/>
              </a:xfrm>
              <a:prstGeom prst="rect">
                <a:avLst/>
              </a:prstGeom>
              <a:solidFill>
                <a:schemeClr val="bg1">
                  <a:lumMod val="85000"/>
                </a:schemeClr>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eaLnBrk="1" hangingPunct="1">
                  <a:lnSpc>
                    <a:spcPts val="1700"/>
                  </a:lnSpc>
                  <a:buFontTx/>
                  <a:buNone/>
                </a:pPr>
                <a:r>
                  <a:rPr lang="en-US" altLang="en-US" sz="1600" b="1" kern="0">
                    <a:solidFill>
                      <a:schemeClr val="tx1"/>
                    </a:solidFill>
                    <a:ea typeface="ＭＳ Ｐゴシック" pitchFamily="34" charset="-128"/>
                  </a:rPr>
                  <a:t>Prothèse synthétique permanente</a:t>
                </a:r>
              </a:p>
              <a:p>
                <a:pPr algn="just">
                  <a:lnSpc>
                    <a:spcPts val="900"/>
                  </a:lnSpc>
                </a:pPr>
                <a:endParaRPr lang="en-US" sz="800" b="1" kern="0">
                  <a:solidFill>
                    <a:schemeClr val="tx1"/>
                  </a:solidFill>
                </a:endParaRPr>
              </a:p>
              <a:p>
                <a:pPr marL="95250" indent="0" algn="just">
                  <a:lnSpc>
                    <a:spcPts val="1500"/>
                  </a:lnSpc>
                  <a:buNone/>
                </a:pPr>
                <a:r>
                  <a:rPr lang="en-US" sz="1400" kern="0">
                    <a:solidFill>
                      <a:schemeClr val="tx1"/>
                    </a:solidFill>
                  </a:rPr>
                  <a:t>      </a:t>
                </a:r>
                <a:r>
                  <a:rPr lang="en-US" sz="1400" kern="0" baseline="0">
                    <a:solidFill>
                      <a:schemeClr val="tx1"/>
                    </a:solidFill>
                  </a:rPr>
                  <a:t>      Réduire les récidives vs réparations </a:t>
                </a:r>
              </a:p>
              <a:p>
                <a:pPr marL="95250" indent="0" algn="just">
                  <a:lnSpc>
                    <a:spcPts val="1500"/>
                  </a:lnSpc>
                  <a:buNone/>
                </a:pPr>
                <a:r>
                  <a:rPr lang="en-US" sz="1400" kern="0" baseline="0">
                    <a:solidFill>
                      <a:schemeClr val="tx1"/>
                    </a:solidFill>
                  </a:rPr>
                  <a:t>             sans  prothèse </a:t>
                </a:r>
                <a:endParaRPr lang="en-US" sz="1400" kern="0">
                  <a:solidFill>
                    <a:srgbClr val="FF0000"/>
                  </a:solidFill>
                </a:endParaRPr>
              </a:p>
              <a:p>
                <a:pPr marL="95250" indent="0" algn="just">
                  <a:lnSpc>
                    <a:spcPts val="600"/>
                  </a:lnSpc>
                  <a:buNone/>
                </a:pPr>
                <a:endParaRPr lang="en-US" sz="600" kern="0">
                  <a:solidFill>
                    <a:schemeClr val="tx1"/>
                  </a:solidFill>
                </a:endParaRPr>
              </a:p>
              <a:p>
                <a:pPr marL="95250" indent="0" algn="just">
                  <a:lnSpc>
                    <a:spcPts val="1500"/>
                  </a:lnSpc>
                  <a:buNone/>
                </a:pPr>
                <a:r>
                  <a:rPr lang="en-US" sz="800" kern="0">
                    <a:solidFill>
                      <a:schemeClr val="tx1"/>
                    </a:solidFill>
                  </a:rPr>
                  <a:t>                     </a:t>
                </a:r>
                <a:r>
                  <a:rPr lang="en-US" sz="1400" kern="0">
                    <a:solidFill>
                      <a:schemeClr val="tx1"/>
                    </a:solidFill>
                  </a:rPr>
                  <a:t>Facile</a:t>
                </a:r>
                <a:r>
                  <a:rPr lang="en-US" sz="1400" kern="0" baseline="0">
                    <a:solidFill>
                      <a:schemeClr val="tx1"/>
                    </a:solidFill>
                  </a:rPr>
                  <a:t> à utiliser</a:t>
                </a:r>
                <a:r>
                  <a:rPr lang="en-US" sz="1400" kern="0" baseline="30000">
                    <a:solidFill>
                      <a:schemeClr val="tx1"/>
                    </a:solidFill>
                  </a:rPr>
                  <a:t>1</a:t>
                </a:r>
              </a:p>
              <a:p>
                <a:pPr marL="95250" indent="0" algn="just">
                  <a:lnSpc>
                    <a:spcPts val="1100"/>
                  </a:lnSpc>
                  <a:buNone/>
                </a:pPr>
                <a:endParaRPr lang="en-US" sz="1000" kern="0">
                  <a:solidFill>
                    <a:schemeClr val="tx1"/>
                  </a:solidFill>
                </a:endParaRPr>
              </a:p>
              <a:p>
                <a:pPr marL="95250" indent="0" algn="just">
                  <a:lnSpc>
                    <a:spcPts val="1500"/>
                  </a:lnSpc>
                  <a:buNone/>
                </a:pPr>
                <a:r>
                  <a:rPr lang="en-US" sz="1400" kern="0">
                    <a:solidFill>
                      <a:schemeClr val="tx1"/>
                    </a:solidFill>
                  </a:rPr>
                  <a:t>            Peut-être utilisée</a:t>
                </a:r>
                <a:r>
                  <a:rPr lang="en-US" sz="1400" kern="0" baseline="0">
                    <a:solidFill>
                      <a:schemeClr val="tx1"/>
                    </a:solidFill>
                  </a:rPr>
                  <a:t> en laparoscopy</a:t>
                </a:r>
                <a:endParaRPr lang="en-US" sz="1400" kern="0">
                  <a:solidFill>
                    <a:schemeClr val="tx1"/>
                  </a:solidFill>
                </a:endParaRPr>
              </a:p>
              <a:p>
                <a:pPr marL="95250" indent="177800" algn="just">
                  <a:lnSpc>
                    <a:spcPts val="900"/>
                  </a:lnSpc>
                  <a:buFont typeface="Wingdings" panose="05000000000000000000" pitchFamily="2" charset="2"/>
                  <a:buChar char="ü"/>
                </a:pPr>
                <a:endParaRPr lang="en-US" sz="800" kern="0" baseline="30000">
                  <a:solidFill>
                    <a:schemeClr val="tx1"/>
                  </a:solidFill>
                </a:endParaRPr>
              </a:p>
              <a:p>
                <a:pPr marL="0" indent="0">
                  <a:lnSpc>
                    <a:spcPts val="1500"/>
                  </a:lnSpc>
                  <a:buNone/>
                </a:pPr>
                <a:r>
                  <a:rPr lang="es-ES" sz="1400" kern="0">
                    <a:solidFill>
                      <a:schemeClr val="tx1"/>
                    </a:solidFill>
                  </a:rPr>
                  <a:t>               Les</a:t>
                </a:r>
                <a:r>
                  <a:rPr lang="es-ES" sz="1400" kern="0" baseline="0">
                    <a:solidFill>
                      <a:schemeClr val="tx1"/>
                    </a:solidFill>
                  </a:rPr>
                  <a:t> complications post-opératoires </a:t>
                </a:r>
              </a:p>
              <a:p>
                <a:pPr marL="0" indent="0">
                  <a:lnSpc>
                    <a:spcPts val="1500"/>
                  </a:lnSpc>
                  <a:buNone/>
                </a:pPr>
                <a:r>
                  <a:rPr lang="es-ES" sz="1400" kern="0" baseline="0">
                    <a:solidFill>
                      <a:schemeClr val="tx1"/>
                    </a:solidFill>
                  </a:rPr>
                  <a:t>               peuvent conduire à une nouvelle </a:t>
                </a:r>
              </a:p>
              <a:p>
                <a:pPr marL="0" indent="0">
                  <a:lnSpc>
                    <a:spcPts val="1500"/>
                  </a:lnSpc>
                  <a:buNone/>
                </a:pPr>
                <a:r>
                  <a:rPr lang="es-ES" sz="1400" kern="0" baseline="0">
                    <a:solidFill>
                      <a:schemeClr val="tx1"/>
                    </a:solidFill>
                  </a:rPr>
                  <a:t>               opération ou  l'enlèvelement de la </a:t>
                </a:r>
              </a:p>
              <a:p>
                <a:pPr marL="0" indent="0">
                  <a:lnSpc>
                    <a:spcPts val="1500"/>
                  </a:lnSpc>
                  <a:buNone/>
                </a:pPr>
                <a:r>
                  <a:rPr lang="es-ES" sz="1400" kern="0" baseline="0">
                    <a:solidFill>
                      <a:schemeClr val="tx1"/>
                    </a:solidFill>
                  </a:rPr>
                  <a:t>               maille</a:t>
                </a:r>
                <a:r>
                  <a:rPr lang="es-ES" sz="1400" kern="0" baseline="30000">
                    <a:solidFill>
                      <a:schemeClr val="tx1"/>
                    </a:solidFill>
                  </a:rPr>
                  <a:t>2</a:t>
                </a:r>
                <a:r>
                  <a:rPr lang="es-ES" sz="1400" kern="0" baseline="0">
                    <a:solidFill>
                      <a:schemeClr val="tx1"/>
                    </a:solidFill>
                  </a:rPr>
                  <a:t>.</a:t>
                </a:r>
              </a:p>
              <a:p>
                <a:pPr marL="0" indent="0">
                  <a:lnSpc>
                    <a:spcPts val="1500"/>
                  </a:lnSpc>
                  <a:buNone/>
                </a:pPr>
                <a:r>
                  <a:rPr lang="es-ES" sz="1400" kern="0">
                    <a:solidFill>
                      <a:schemeClr val="tx1"/>
                    </a:solidFill>
                  </a:rPr>
                  <a:t> </a:t>
                </a:r>
              </a:p>
              <a:p>
                <a:pPr marL="0" indent="0" algn="just">
                  <a:buNone/>
                </a:pPr>
                <a:endParaRPr lang="en-US" sz="400" kern="0">
                  <a:solidFill>
                    <a:schemeClr val="tx1"/>
                  </a:solidFill>
                </a:endParaRPr>
              </a:p>
            </xdr:txBody>
          </xdr:sp>
          <xdr:pic>
            <xdr:nvPicPr>
              <xdr:cNvPr id="2827623" name="Picture 17">
                <a:extLst>
                  <a:ext uri="{FF2B5EF4-FFF2-40B4-BE49-F238E27FC236}">
                    <a16:creationId xmlns:a16="http://schemas.microsoft.com/office/drawing/2014/main" id="{EBDC2628-DCE1-4E0D-A777-0B4EE245E7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712" y="2368027"/>
                <a:ext cx="330844" cy="29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27624" name="Picture 18">
                <a:extLst>
                  <a:ext uri="{FF2B5EF4-FFF2-40B4-BE49-F238E27FC236}">
                    <a16:creationId xmlns:a16="http://schemas.microsoft.com/office/drawing/2014/main" id="{C826BF73-46F2-49DC-957D-A4A659BB6D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7624" y="2751981"/>
                <a:ext cx="330844" cy="29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27625" name="Picture 19">
                <a:extLst>
                  <a:ext uri="{FF2B5EF4-FFF2-40B4-BE49-F238E27FC236}">
                    <a16:creationId xmlns:a16="http://schemas.microsoft.com/office/drawing/2014/main" id="{594542CA-6AEE-4C8E-9672-C2571B4C62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7842" y="3117237"/>
                <a:ext cx="330844" cy="29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2827621" name="Picture 15">
              <a:extLst>
                <a:ext uri="{FF2B5EF4-FFF2-40B4-BE49-F238E27FC236}">
                  <a16:creationId xmlns:a16="http://schemas.microsoft.com/office/drawing/2014/main" id="{BF8EC150-06A0-4D57-9B51-55147EA47A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7842" y="3515101"/>
              <a:ext cx="330844" cy="306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2827615" name="Group 8">
            <a:extLst>
              <a:ext uri="{FF2B5EF4-FFF2-40B4-BE49-F238E27FC236}">
                <a16:creationId xmlns:a16="http://schemas.microsoft.com/office/drawing/2014/main" id="{2CF08F6F-57DD-4B59-ADF9-61FC480EC173}"/>
              </a:ext>
            </a:extLst>
          </xdr:cNvPr>
          <xdr:cNvGrpSpPr>
            <a:grpSpLocks/>
          </xdr:cNvGrpSpPr>
        </xdr:nvGrpSpPr>
        <xdr:grpSpPr bwMode="auto">
          <a:xfrm>
            <a:off x="9991665" y="3707217"/>
            <a:ext cx="5597028" cy="2518064"/>
            <a:chOff x="3686287" y="2122137"/>
            <a:chExt cx="5546712" cy="2497699"/>
          </a:xfrm>
        </xdr:grpSpPr>
        <xdr:sp macro="" textlink="">
          <xdr:nvSpPr>
            <xdr:cNvPr id="65" name="TextBox 64">
              <a:extLst>
                <a:ext uri="{FF2B5EF4-FFF2-40B4-BE49-F238E27FC236}">
                  <a16:creationId xmlns:a16="http://schemas.microsoft.com/office/drawing/2014/main" id="{F9B11DA2-5340-4D43-85B7-171227547AB6}"/>
                </a:ext>
              </a:extLst>
            </xdr:cNvPr>
            <xdr:cNvSpPr txBox="1">
              <a:spLocks noChangeArrowheads="1"/>
            </xdr:cNvSpPr>
          </xdr:nvSpPr>
          <xdr:spPr bwMode="auto">
            <a:xfrm>
              <a:off x="3686286" y="2122369"/>
              <a:ext cx="5546713" cy="2497467"/>
            </a:xfrm>
            <a:prstGeom prst="rect">
              <a:avLst/>
            </a:prstGeom>
            <a:solidFill>
              <a:srgbClr val="00FFCC"/>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416175" indent="0" algn="just" eaLnBrk="1" hangingPunct="1">
                <a:lnSpc>
                  <a:spcPts val="800"/>
                </a:lnSpc>
                <a:buFontTx/>
                <a:buNone/>
              </a:pPr>
              <a:endParaRPr lang="en-US" altLang="en-US" sz="800" b="1" kern="0">
                <a:solidFill>
                  <a:schemeClr val="tx1"/>
                </a:solidFill>
                <a:ea typeface="ＭＳ Ｐゴシック" pitchFamily="34" charset="-128"/>
              </a:endParaRPr>
            </a:p>
            <a:p>
              <a:pPr marL="2416175" indent="0" algn="just" eaLnBrk="1" hangingPunct="1">
                <a:lnSpc>
                  <a:spcPts val="1700"/>
                </a:lnSpc>
                <a:buFontTx/>
                <a:buNone/>
              </a:pPr>
              <a:r>
                <a:rPr lang="en-US" altLang="en-US" sz="1600" b="1" kern="0">
                  <a:solidFill>
                    <a:schemeClr val="tx1"/>
                  </a:solidFill>
                  <a:ea typeface="ＭＳ Ｐゴシック" pitchFamily="34" charset="-128"/>
                </a:rPr>
                <a:t>Prothèses biologiques absorbables</a:t>
              </a:r>
            </a:p>
            <a:p>
              <a:pPr marL="2155825" indent="0" algn="just">
                <a:lnSpc>
                  <a:spcPts val="800"/>
                </a:lnSpc>
                <a:buNone/>
              </a:pPr>
              <a:endParaRPr lang="en-US" sz="1400" b="1" kern="0">
                <a:solidFill>
                  <a:schemeClr val="tx1"/>
                </a:solidFill>
              </a:endParaRPr>
            </a:p>
            <a:p>
              <a:pPr marL="2155825" indent="0" algn="just">
                <a:lnSpc>
                  <a:spcPts val="800"/>
                </a:lnSpc>
                <a:buNone/>
              </a:pPr>
              <a:r>
                <a:rPr lang="en-US" sz="1400" b="1" kern="0" baseline="0">
                  <a:solidFill>
                    <a:schemeClr val="tx1"/>
                  </a:solidFill>
                </a:rPr>
                <a:t>         </a:t>
              </a:r>
              <a:r>
                <a:rPr lang="en-US" sz="1400" kern="0">
                  <a:solidFill>
                    <a:sysClr val="windowText" lastClr="000000"/>
                  </a:solidFill>
                </a:rPr>
                <a:t>Matériau</a:t>
              </a:r>
              <a:r>
                <a:rPr lang="en-US" sz="1400" kern="0" baseline="0">
                  <a:solidFill>
                    <a:sysClr val="windowText" lastClr="000000"/>
                  </a:solidFill>
                </a:rPr>
                <a:t> issu</a:t>
              </a:r>
              <a:r>
                <a:rPr lang="en-US" sz="1400" kern="0">
                  <a:solidFill>
                    <a:sysClr val="windowText" lastClr="000000"/>
                  </a:solidFill>
                </a:rPr>
                <a:t> d'un dérivé biologique </a:t>
              </a:r>
              <a:r>
                <a:rPr lang="en-US" sz="1400" kern="0" baseline="0">
                  <a:solidFill>
                    <a:sysClr val="windowText" lastClr="000000"/>
                  </a:solidFill>
                </a:rPr>
                <a:t>                 </a:t>
              </a:r>
            </a:p>
            <a:p>
              <a:pPr marL="2155825" indent="0" algn="just">
                <a:lnSpc>
                  <a:spcPts val="800"/>
                </a:lnSpc>
                <a:buNone/>
              </a:pPr>
              <a:endParaRPr lang="en-US" sz="1400" kern="0" baseline="0">
                <a:solidFill>
                  <a:sysClr val="windowText" lastClr="000000"/>
                </a:solidFill>
              </a:endParaRPr>
            </a:p>
            <a:p>
              <a:pPr marL="2155825" indent="0" algn="just">
                <a:lnSpc>
                  <a:spcPts val="700"/>
                </a:lnSpc>
                <a:buNone/>
              </a:pPr>
              <a:r>
                <a:rPr lang="en-US" sz="1400" kern="0" baseline="0">
                  <a:solidFill>
                    <a:sysClr val="windowText" lastClr="000000"/>
                  </a:solidFill>
                </a:rPr>
                <a:t>          </a:t>
              </a:r>
              <a:r>
                <a:rPr lang="en-US" sz="1400" kern="0">
                  <a:solidFill>
                    <a:sysClr val="windowText" lastClr="000000"/>
                  </a:solidFill>
                </a:rPr>
                <a:t>naturel</a:t>
              </a:r>
            </a:p>
            <a:p>
              <a:pPr marL="2416175" indent="0" algn="just">
                <a:lnSpc>
                  <a:spcPts val="800"/>
                </a:lnSpc>
                <a:buFont typeface="Wingdings" panose="05000000000000000000" pitchFamily="2" charset="2"/>
                <a:buChar char="ü"/>
              </a:pPr>
              <a:endParaRPr lang="en-US" sz="800" kern="0">
                <a:solidFill>
                  <a:schemeClr val="tx1"/>
                </a:solidFill>
              </a:endParaRPr>
            </a:p>
            <a:p>
              <a:pPr marL="2416175" indent="0" algn="just">
                <a:lnSpc>
                  <a:spcPts val="1300"/>
                </a:lnSpc>
                <a:buNone/>
              </a:pPr>
              <a:r>
                <a:rPr lang="en-US" sz="1400" kern="0">
                  <a:solidFill>
                    <a:schemeClr val="tx1"/>
                  </a:solidFill>
                </a:rPr>
                <a:t>   Réduit potentiellement</a:t>
              </a:r>
              <a:r>
                <a:rPr lang="en-US" sz="1400" kern="0" baseline="0">
                  <a:solidFill>
                    <a:schemeClr val="tx1"/>
                  </a:solidFill>
                </a:rPr>
                <a:t> le besoin de                                      </a:t>
              </a:r>
            </a:p>
            <a:p>
              <a:pPr marL="2416175" indent="0" algn="just">
                <a:lnSpc>
                  <a:spcPts val="1300"/>
                </a:lnSpc>
                <a:buNone/>
              </a:pPr>
              <a:r>
                <a:rPr lang="en-US" sz="1400" kern="0" baseline="0">
                  <a:solidFill>
                    <a:schemeClr val="tx1"/>
                  </a:solidFill>
                </a:rPr>
                <a:t>   retirer la maille en cas de   </a:t>
              </a:r>
            </a:p>
            <a:p>
              <a:pPr marL="2416175" indent="0" algn="just">
                <a:lnSpc>
                  <a:spcPts val="1300"/>
                </a:lnSpc>
                <a:buNone/>
              </a:pPr>
              <a:r>
                <a:rPr lang="en-US" sz="1400" kern="0" baseline="0">
                  <a:solidFill>
                    <a:schemeClr val="tx1"/>
                  </a:solidFill>
                </a:rPr>
                <a:t>   complications</a:t>
              </a:r>
              <a:r>
                <a:rPr lang="en-US" sz="1400" kern="0" baseline="30000">
                  <a:solidFill>
                    <a:schemeClr val="tx1"/>
                  </a:solidFill>
                </a:rPr>
                <a:t>3</a:t>
              </a:r>
            </a:p>
            <a:p>
              <a:pPr marL="0" indent="0">
                <a:lnSpc>
                  <a:spcPts val="800"/>
                </a:lnSpc>
                <a:buNone/>
              </a:pPr>
              <a:r>
                <a:rPr lang="es-ES" sz="800"/>
                <a:t>						</a:t>
              </a:r>
            </a:p>
            <a:p>
              <a:pPr marL="0" indent="0">
                <a:lnSpc>
                  <a:spcPts val="1300"/>
                </a:lnSpc>
                <a:buNone/>
              </a:pPr>
              <a:r>
                <a:rPr lang="es-ES" sz="1400" kern="0">
                  <a:solidFill>
                    <a:schemeClr val="tx1"/>
                  </a:solidFill>
                </a:rPr>
                <a:t>		                 La présence</a:t>
              </a:r>
              <a:r>
                <a:rPr lang="es-ES" sz="1400" kern="0" baseline="0">
                  <a:solidFill>
                    <a:schemeClr val="tx1"/>
                  </a:solidFill>
                </a:rPr>
                <a:t> de bactéries peut  dégrader  </a:t>
              </a:r>
            </a:p>
            <a:p>
              <a:pPr marL="0" indent="0">
                <a:lnSpc>
                  <a:spcPts val="1300"/>
                </a:lnSpc>
                <a:buNone/>
              </a:pPr>
              <a:r>
                <a:rPr lang="es-ES" sz="1400" kern="0" baseline="0">
                  <a:solidFill>
                    <a:schemeClr val="tx1"/>
                  </a:solidFill>
                </a:rPr>
                <a:t>                                                                de manière précoce la  prothèse et 		                  conduire à l'inéfficacité  de la prothèse    </a:t>
              </a:r>
            </a:p>
            <a:p>
              <a:pPr marL="0" indent="0">
                <a:lnSpc>
                  <a:spcPts val="1400"/>
                </a:lnSpc>
                <a:buNone/>
              </a:pPr>
              <a:r>
                <a:rPr lang="es-ES" sz="1400" kern="0" baseline="0">
                  <a:solidFill>
                    <a:schemeClr val="tx1"/>
                  </a:solidFill>
                </a:rPr>
                <a:t>                                                               (augmenter le taud de récidive)</a:t>
              </a:r>
              <a:r>
                <a:rPr lang="es-ES" sz="1400" kern="0" baseline="30000">
                  <a:solidFill>
                    <a:schemeClr val="tx1"/>
                  </a:solidFill>
                </a:rPr>
                <a:t>4,5</a:t>
              </a:r>
              <a:endParaRPr lang="en-US" sz="1400" kern="0" baseline="30000">
                <a:solidFill>
                  <a:schemeClr val="tx1"/>
                </a:solidFill>
              </a:endParaRPr>
            </a:p>
            <a:p>
              <a:pPr marL="95250" indent="0" algn="just">
                <a:lnSpc>
                  <a:spcPts val="1500"/>
                </a:lnSpc>
                <a:buNone/>
              </a:pPr>
              <a:endParaRPr lang="en-US" sz="1600" kern="0" baseline="30000">
                <a:solidFill>
                  <a:schemeClr val="tx1"/>
                </a:solidFill>
              </a:endParaRPr>
            </a:p>
            <a:p>
              <a:pPr marL="0" indent="0" algn="just">
                <a:lnSpc>
                  <a:spcPts val="400"/>
                </a:lnSpc>
                <a:buNone/>
              </a:pPr>
              <a:endParaRPr lang="en-US" sz="400" kern="0">
                <a:solidFill>
                  <a:schemeClr val="tx1"/>
                </a:solidFill>
              </a:endParaRPr>
            </a:p>
          </xdr:txBody>
        </xdr:sp>
        <xdr:pic>
          <xdr:nvPicPr>
            <xdr:cNvPr id="2827617" name="Picture 11">
              <a:extLst>
                <a:ext uri="{FF2B5EF4-FFF2-40B4-BE49-F238E27FC236}">
                  <a16:creationId xmlns:a16="http://schemas.microsoft.com/office/drawing/2014/main" id="{E97BA718-389E-4256-8821-0CCBB7C0D8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6746" y="2558478"/>
              <a:ext cx="330844" cy="29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27618" name="Picture 12">
              <a:extLst>
                <a:ext uri="{FF2B5EF4-FFF2-40B4-BE49-F238E27FC236}">
                  <a16:creationId xmlns:a16="http://schemas.microsoft.com/office/drawing/2014/main" id="{103EACFF-D8A0-44F0-B696-16A4C37093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6746" y="3051251"/>
              <a:ext cx="330844" cy="29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27619" name="Picture 13">
              <a:extLst>
                <a:ext uri="{FF2B5EF4-FFF2-40B4-BE49-F238E27FC236}">
                  <a16:creationId xmlns:a16="http://schemas.microsoft.com/office/drawing/2014/main" id="{E0C541E3-C3D2-4F59-B851-4D64EA2A25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96745" y="3832102"/>
              <a:ext cx="330844" cy="306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9</xdr:col>
      <xdr:colOff>460374</xdr:colOff>
      <xdr:row>19</xdr:row>
      <xdr:rowOff>63499</xdr:rowOff>
    </xdr:from>
    <xdr:to>
      <xdr:col>13</xdr:col>
      <xdr:colOff>243417</xdr:colOff>
      <xdr:row>30</xdr:row>
      <xdr:rowOff>178593</xdr:rowOff>
    </xdr:to>
    <xdr:sp macro="" textlink="">
      <xdr:nvSpPr>
        <xdr:cNvPr id="71" name="TextBox 70">
          <a:extLst>
            <a:ext uri="{FF2B5EF4-FFF2-40B4-BE49-F238E27FC236}">
              <a16:creationId xmlns:a16="http://schemas.microsoft.com/office/drawing/2014/main" id="{B3832AD4-8288-4284-AF3B-8FB50E90899D}"/>
            </a:ext>
          </a:extLst>
        </xdr:cNvPr>
        <xdr:cNvSpPr txBox="1">
          <a:spLocks noChangeArrowheads="1"/>
        </xdr:cNvSpPr>
      </xdr:nvSpPr>
      <xdr:spPr bwMode="auto">
        <a:xfrm>
          <a:off x="6291791" y="3534832"/>
          <a:ext cx="2238376" cy="2327011"/>
        </a:xfrm>
        <a:prstGeom prst="rect">
          <a:avLst/>
        </a:prstGeom>
        <a:solidFill>
          <a:srgbClr val="0070C0"/>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95250" indent="0" algn="ctr" eaLnBrk="1" hangingPunct="1">
            <a:lnSpc>
              <a:spcPts val="1800"/>
            </a:lnSpc>
            <a:buFontTx/>
            <a:buNone/>
          </a:pPr>
          <a:r>
            <a:rPr lang="en-US" altLang="en-US" sz="1800" b="1" kern="0">
              <a:solidFill>
                <a:schemeClr val="bg1"/>
              </a:solidFill>
              <a:ea typeface="ＭＳ Ｐゴシック" pitchFamily="34" charset="-128"/>
            </a:rPr>
            <a:t>Prothèses de</a:t>
          </a:r>
          <a:r>
            <a:rPr lang="en-US" altLang="en-US" sz="1800" b="1" kern="0" baseline="0">
              <a:solidFill>
                <a:schemeClr val="bg1"/>
              </a:solidFill>
              <a:ea typeface="ＭＳ Ｐゴシック" pitchFamily="34" charset="-128"/>
            </a:rPr>
            <a:t> BioSynthétique</a:t>
          </a:r>
          <a:r>
            <a:rPr lang="en-US" altLang="en-US" sz="1800" b="1" kern="0">
              <a:solidFill>
                <a:schemeClr val="bg1"/>
              </a:solidFill>
              <a:ea typeface="ＭＳ Ｐゴシック" pitchFamily="34" charset="-128"/>
            </a:rPr>
            <a:t>  </a:t>
          </a:r>
        </a:p>
        <a:p>
          <a:pPr marL="95250" indent="0" algn="just" eaLnBrk="1" hangingPunct="1">
            <a:buFontTx/>
            <a:buNone/>
          </a:pPr>
          <a:endParaRPr lang="en-US" sz="400" b="1" kern="0">
            <a:solidFill>
              <a:schemeClr val="bg1"/>
            </a:solidFill>
            <a:ea typeface="ＭＳ Ｐゴシック" pitchFamily="34" charset="-128"/>
          </a:endParaRPr>
        </a:p>
        <a:p>
          <a:pPr marL="95250" indent="0" algn="just" eaLnBrk="1" hangingPunct="1">
            <a:lnSpc>
              <a:spcPts val="400"/>
            </a:lnSpc>
            <a:buNone/>
          </a:pPr>
          <a:endParaRPr lang="en-US" sz="400" kern="0">
            <a:solidFill>
              <a:schemeClr val="bg1"/>
            </a:solidFill>
            <a:ea typeface="ＭＳ Ｐゴシック" pitchFamily="34" charset="-128"/>
          </a:endParaRPr>
        </a:p>
        <a:p>
          <a:pPr marL="95250" indent="0" algn="just" eaLnBrk="1" hangingPunct="1">
            <a:lnSpc>
              <a:spcPts val="1500"/>
            </a:lnSpc>
            <a:buNone/>
          </a:pPr>
          <a:r>
            <a:rPr lang="en-US" sz="1400" kern="0">
              <a:solidFill>
                <a:schemeClr val="bg1"/>
              </a:solidFill>
              <a:ea typeface="ＭＳ Ｐゴシック" pitchFamily="34" charset="-128"/>
            </a:rPr>
            <a:t>Absorbable à long terme</a:t>
          </a:r>
        </a:p>
        <a:p>
          <a:pPr marL="95250" indent="0" algn="just" eaLnBrk="1" hangingPunct="1">
            <a:buNone/>
          </a:pPr>
          <a:endParaRPr lang="en-US" sz="400" kern="0">
            <a:solidFill>
              <a:schemeClr val="bg1"/>
            </a:solidFill>
            <a:ea typeface="ＭＳ Ｐゴシック" pitchFamily="34" charset="-128"/>
          </a:endParaRPr>
        </a:p>
        <a:p>
          <a:pPr marL="95250" indent="0" algn="just" eaLnBrk="1" hangingPunct="1">
            <a:lnSpc>
              <a:spcPts val="800"/>
            </a:lnSpc>
            <a:buNone/>
          </a:pPr>
          <a:r>
            <a:rPr lang="en-US" sz="800" kern="0">
              <a:solidFill>
                <a:schemeClr val="bg1"/>
              </a:solidFill>
              <a:ea typeface="ＭＳ Ｐゴシック" pitchFamily="34" charset="-128"/>
            </a:rPr>
            <a:t> </a:t>
          </a:r>
        </a:p>
        <a:p>
          <a:pPr marL="266700" indent="-171450" algn="just" eaLnBrk="1" hangingPunct="1">
            <a:lnSpc>
              <a:spcPts val="1500"/>
            </a:lnSpc>
            <a:buFont typeface="Wingdings" panose="05000000000000000000" pitchFamily="2" charset="2"/>
            <a:buChar char="ü"/>
          </a:pPr>
          <a:r>
            <a:rPr lang="en-US" sz="1400" kern="0">
              <a:solidFill>
                <a:schemeClr val="bg1"/>
              </a:solidFill>
              <a:ea typeface="ＭＳ Ｐゴシック" pitchFamily="34" charset="-128"/>
            </a:rPr>
            <a:t>Monofilament</a:t>
          </a:r>
        </a:p>
        <a:p>
          <a:pPr marL="266700" indent="-171450" algn="just" eaLnBrk="1" hangingPunct="1">
            <a:lnSpc>
              <a:spcPts val="800"/>
            </a:lnSpc>
            <a:buFont typeface="Wingdings" panose="05000000000000000000" pitchFamily="2" charset="2"/>
            <a:buChar char="ü"/>
          </a:pPr>
          <a:endParaRPr lang="en-US" sz="800" kern="0">
            <a:solidFill>
              <a:schemeClr val="bg1"/>
            </a:solidFill>
            <a:ea typeface="ＭＳ Ｐゴシック" pitchFamily="34" charset="-128"/>
          </a:endParaRPr>
        </a:p>
        <a:p>
          <a:pPr marL="266700" indent="-171450" algn="just" eaLnBrk="1" hangingPunct="1">
            <a:buFont typeface="Wingdings" panose="05000000000000000000" pitchFamily="2" charset="2"/>
            <a:buChar char="ü"/>
          </a:pPr>
          <a:endParaRPr lang="en-US" sz="400" kern="0">
            <a:solidFill>
              <a:schemeClr val="bg1"/>
            </a:solidFill>
            <a:ea typeface="ＭＳ Ｐゴシック" pitchFamily="34" charset="-128"/>
          </a:endParaRPr>
        </a:p>
        <a:p>
          <a:pPr marL="266700" indent="-171450" algn="just" eaLnBrk="1" hangingPunct="1">
            <a:lnSpc>
              <a:spcPts val="1500"/>
            </a:lnSpc>
            <a:buFont typeface="Wingdings" panose="05000000000000000000" pitchFamily="2" charset="2"/>
            <a:buChar char="ü"/>
          </a:pPr>
          <a:r>
            <a:rPr lang="en-US" sz="1400" kern="0">
              <a:solidFill>
                <a:schemeClr val="bg1"/>
              </a:solidFill>
              <a:ea typeface="ＭＳ Ｐゴシック" pitchFamily="34" charset="-128"/>
            </a:rPr>
            <a:t>Maillage</a:t>
          </a:r>
        </a:p>
        <a:p>
          <a:pPr marL="266700" indent="-171450" algn="just" eaLnBrk="1" hangingPunct="1">
            <a:lnSpc>
              <a:spcPts val="800"/>
            </a:lnSpc>
            <a:buFont typeface="Wingdings" panose="05000000000000000000" pitchFamily="2" charset="2"/>
            <a:buChar char="ü"/>
          </a:pPr>
          <a:endParaRPr lang="en-US" sz="800" kern="0">
            <a:solidFill>
              <a:schemeClr val="bg1"/>
            </a:solidFill>
            <a:ea typeface="ＭＳ Ｐゴシック" pitchFamily="34" charset="-128"/>
          </a:endParaRPr>
        </a:p>
        <a:p>
          <a:pPr marL="266700" indent="-171450" algn="just" eaLnBrk="1" hangingPunct="1">
            <a:lnSpc>
              <a:spcPts val="400"/>
            </a:lnSpc>
            <a:buFont typeface="Wingdings" panose="05000000000000000000" pitchFamily="2" charset="2"/>
            <a:buChar char="ü"/>
          </a:pPr>
          <a:endParaRPr lang="en-US" sz="400" kern="0">
            <a:solidFill>
              <a:schemeClr val="bg1"/>
            </a:solidFill>
            <a:ea typeface="ＭＳ Ｐゴシック" pitchFamily="34" charset="-128"/>
          </a:endParaRPr>
        </a:p>
        <a:p>
          <a:pPr marL="266700" indent="-171450" algn="just" eaLnBrk="1" hangingPunct="1">
            <a:lnSpc>
              <a:spcPts val="1500"/>
            </a:lnSpc>
            <a:buFont typeface="Wingdings" panose="05000000000000000000" pitchFamily="2" charset="2"/>
            <a:buChar char="ü"/>
          </a:pPr>
          <a:r>
            <a:rPr lang="en-US" sz="1300" i="0" kern="0">
              <a:solidFill>
                <a:schemeClr val="bg1"/>
              </a:solidFill>
              <a:ea typeface="ＭＳ Ｐゴシック" pitchFamily="34" charset="-128"/>
            </a:rPr>
            <a:t>Biopolymer,</a:t>
          </a:r>
          <a:r>
            <a:rPr lang="en-US" sz="1300" i="0" kern="0" baseline="0">
              <a:solidFill>
                <a:schemeClr val="bg1"/>
              </a:solidFill>
              <a:ea typeface="ＭＳ Ｐゴシック" pitchFamily="34" charset="-128"/>
            </a:rPr>
            <a:t>derivé naturel</a:t>
          </a:r>
          <a:endParaRPr lang="en-US" sz="1300" i="1" kern="0">
            <a:solidFill>
              <a:schemeClr val="bg1"/>
            </a:solidFill>
            <a:ea typeface="ＭＳ Ｐゴシック" pitchFamily="34" charset="-128"/>
          </a:endParaRPr>
        </a:p>
        <a:p>
          <a:pPr marL="95250" indent="0" algn="just" eaLnBrk="1" hangingPunct="1">
            <a:lnSpc>
              <a:spcPts val="1600"/>
            </a:lnSpc>
            <a:buNone/>
          </a:pPr>
          <a:endParaRPr lang="en-US" sz="1600" b="1" kern="0">
            <a:solidFill>
              <a:schemeClr val="bg1"/>
            </a:solidFill>
            <a:ea typeface="ＭＳ Ｐゴシック" pitchFamily="34" charset="-128"/>
          </a:endParaRPr>
        </a:p>
        <a:p>
          <a:pPr marL="266700" indent="-171450" algn="just" eaLnBrk="1" hangingPunct="1">
            <a:lnSpc>
              <a:spcPts val="400"/>
            </a:lnSpc>
            <a:buFont typeface="Wingdings" panose="05000000000000000000" pitchFamily="2" charset="2"/>
            <a:buChar char="ü"/>
          </a:pPr>
          <a:endParaRPr lang="en-US" sz="400" b="1" kern="0">
            <a:solidFill>
              <a:schemeClr val="bg1"/>
            </a:solidFill>
          </a:endParaRPr>
        </a:p>
        <a:p>
          <a:pPr marL="95250" indent="0" algn="just">
            <a:lnSpc>
              <a:spcPts val="1600"/>
            </a:lnSpc>
            <a:buNone/>
          </a:pPr>
          <a:endParaRPr lang="en-US" sz="1600" kern="0" baseline="30000">
            <a:solidFill>
              <a:schemeClr val="bg1"/>
            </a:solidFill>
          </a:endParaRPr>
        </a:p>
        <a:p>
          <a:pPr marL="0" indent="0" algn="just">
            <a:buNone/>
          </a:pPr>
          <a:r>
            <a:rPr lang="en-US" sz="400" kern="0">
              <a:solidFill>
                <a:schemeClr val="bg1"/>
              </a:solidFill>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0</xdr:row>
      <xdr:rowOff>133350</xdr:rowOff>
    </xdr:from>
    <xdr:to>
      <xdr:col>13</xdr:col>
      <xdr:colOff>133350</xdr:colOff>
      <xdr:row>4</xdr:row>
      <xdr:rowOff>95250</xdr:rowOff>
    </xdr:to>
    <xdr:pic macro="[0]!Goto_Exit">
      <xdr:nvPicPr>
        <xdr:cNvPr id="2755522" name="Picture 31">
          <a:extLst>
            <a:ext uri="{FF2B5EF4-FFF2-40B4-BE49-F238E27FC236}">
              <a16:creationId xmlns:a16="http://schemas.microsoft.com/office/drawing/2014/main" id="{CFB4C538-7F1E-4BCD-B7D4-02BF1352B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1400" y="133350"/>
          <a:ext cx="7429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7</xdr:row>
      <xdr:rowOff>28575</xdr:rowOff>
    </xdr:from>
    <xdr:to>
      <xdr:col>3</xdr:col>
      <xdr:colOff>523875</xdr:colOff>
      <xdr:row>9</xdr:row>
      <xdr:rowOff>9525</xdr:rowOff>
    </xdr:to>
    <xdr:grpSp>
      <xdr:nvGrpSpPr>
        <xdr:cNvPr id="2755523" name="Group 7">
          <a:extLst>
            <a:ext uri="{FF2B5EF4-FFF2-40B4-BE49-F238E27FC236}">
              <a16:creationId xmlns:a16="http://schemas.microsoft.com/office/drawing/2014/main" id="{60012E56-078D-44F8-B3CC-7764E3D0883A}"/>
            </a:ext>
          </a:extLst>
        </xdr:cNvPr>
        <xdr:cNvGrpSpPr>
          <a:grpSpLocks/>
        </xdr:cNvGrpSpPr>
      </xdr:nvGrpSpPr>
      <xdr:grpSpPr bwMode="auto">
        <a:xfrm>
          <a:off x="238125" y="1371600"/>
          <a:ext cx="1819275" cy="342900"/>
          <a:chOff x="425825" y="2084294"/>
          <a:chExt cx="1143000" cy="336176"/>
        </a:xfrm>
      </xdr:grpSpPr>
      <xdr:sp macro="[0]!Goto_Home" textlink="">
        <xdr:nvSpPr>
          <xdr:cNvPr id="39" name="Rounded Rectangle 38">
            <a:extLst>
              <a:ext uri="{FF2B5EF4-FFF2-40B4-BE49-F238E27FC236}">
                <a16:creationId xmlns:a16="http://schemas.microsoft.com/office/drawing/2014/main" id="{58CC6696-F508-4C43-9693-96341E7274F8}"/>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Home" textlink="">
        <xdr:nvSpPr>
          <xdr:cNvPr id="40" name="TextBox 39">
            <a:extLst>
              <a:ext uri="{FF2B5EF4-FFF2-40B4-BE49-F238E27FC236}">
                <a16:creationId xmlns:a16="http://schemas.microsoft.com/office/drawing/2014/main" id="{6B1AB7D9-AB20-4AD7-946E-64295FA4F499}"/>
              </a:ext>
            </a:extLst>
          </xdr:cNvPr>
          <xdr:cNvSpPr txBox="1"/>
        </xdr:nvSpPr>
        <xdr:spPr>
          <a:xfrm>
            <a:off x="491652" y="2102970"/>
            <a:ext cx="1011346"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Accueil</a:t>
            </a:r>
          </a:p>
        </xdr:txBody>
      </xdr:sp>
    </xdr:grpSp>
    <xdr:clientData/>
  </xdr:twoCellAnchor>
  <xdr:twoCellAnchor>
    <xdr:from>
      <xdr:col>1</xdr:col>
      <xdr:colOff>38100</xdr:colOff>
      <xdr:row>12</xdr:row>
      <xdr:rowOff>219075</xdr:rowOff>
    </xdr:from>
    <xdr:to>
      <xdr:col>3</xdr:col>
      <xdr:colOff>533400</xdr:colOff>
      <xdr:row>14</xdr:row>
      <xdr:rowOff>85725</xdr:rowOff>
    </xdr:to>
    <xdr:grpSp>
      <xdr:nvGrpSpPr>
        <xdr:cNvPr id="2755524" name="Group 10">
          <a:extLst>
            <a:ext uri="{FF2B5EF4-FFF2-40B4-BE49-F238E27FC236}">
              <a16:creationId xmlns:a16="http://schemas.microsoft.com/office/drawing/2014/main" id="{BC957432-FCA6-430D-AE5F-D8C15CDA418A}"/>
            </a:ext>
          </a:extLst>
        </xdr:cNvPr>
        <xdr:cNvGrpSpPr>
          <a:grpSpLocks/>
        </xdr:cNvGrpSpPr>
      </xdr:nvGrpSpPr>
      <xdr:grpSpPr bwMode="auto">
        <a:xfrm>
          <a:off x="219075" y="2590800"/>
          <a:ext cx="1847850" cy="333375"/>
          <a:chOff x="425825" y="2084294"/>
          <a:chExt cx="1143000" cy="345552"/>
        </a:xfrm>
      </xdr:grpSpPr>
      <xdr:sp macro="[0]!Goto_Objectives" textlink="">
        <xdr:nvSpPr>
          <xdr:cNvPr id="42" name="Rounded Rectangle 41">
            <a:extLst>
              <a:ext uri="{FF2B5EF4-FFF2-40B4-BE49-F238E27FC236}">
                <a16:creationId xmlns:a16="http://schemas.microsoft.com/office/drawing/2014/main" id="{C4A07546-DB4C-4389-AFAB-03749803C4A2}"/>
              </a:ext>
            </a:extLst>
          </xdr:cNvPr>
          <xdr:cNvSpPr/>
        </xdr:nvSpPr>
        <xdr:spPr>
          <a:xfrm>
            <a:off x="425825" y="2084294"/>
            <a:ext cx="1143000" cy="335679"/>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Objectives" textlink="">
        <xdr:nvSpPr>
          <xdr:cNvPr id="43" name="TextBox 42">
            <a:extLst>
              <a:ext uri="{FF2B5EF4-FFF2-40B4-BE49-F238E27FC236}">
                <a16:creationId xmlns:a16="http://schemas.microsoft.com/office/drawing/2014/main" id="{466C7093-2ACA-439E-B033-D5BBE1EB2496}"/>
              </a:ext>
            </a:extLst>
          </xdr:cNvPr>
          <xdr:cNvSpPr txBox="1"/>
        </xdr:nvSpPr>
        <xdr:spPr>
          <a:xfrm>
            <a:off x="490634" y="2104040"/>
            <a:ext cx="1072299" cy="325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Object. &amp; Méthodes</a:t>
            </a:r>
          </a:p>
        </xdr:txBody>
      </xdr:sp>
    </xdr:grpSp>
    <xdr:clientData/>
  </xdr:twoCellAnchor>
  <xdr:twoCellAnchor>
    <xdr:from>
      <xdr:col>1</xdr:col>
      <xdr:colOff>47625</xdr:colOff>
      <xdr:row>18</xdr:row>
      <xdr:rowOff>28575</xdr:rowOff>
    </xdr:from>
    <xdr:to>
      <xdr:col>3</xdr:col>
      <xdr:colOff>523875</xdr:colOff>
      <xdr:row>19</xdr:row>
      <xdr:rowOff>104775</xdr:rowOff>
    </xdr:to>
    <xdr:grpSp>
      <xdr:nvGrpSpPr>
        <xdr:cNvPr id="2755525" name="Group 13">
          <a:extLst>
            <a:ext uri="{FF2B5EF4-FFF2-40B4-BE49-F238E27FC236}">
              <a16:creationId xmlns:a16="http://schemas.microsoft.com/office/drawing/2014/main" id="{340F8181-880D-4BFE-8878-DAF1E2244AC4}"/>
            </a:ext>
          </a:extLst>
        </xdr:cNvPr>
        <xdr:cNvGrpSpPr>
          <a:grpSpLocks/>
        </xdr:cNvGrpSpPr>
      </xdr:nvGrpSpPr>
      <xdr:grpSpPr bwMode="auto">
        <a:xfrm>
          <a:off x="228600" y="3819525"/>
          <a:ext cx="1828800" cy="342900"/>
          <a:chOff x="425825" y="2084294"/>
          <a:chExt cx="1143000" cy="336176"/>
        </a:xfrm>
      </xdr:grpSpPr>
      <xdr:sp macro="[0]!Goto_Mesh" textlink="">
        <xdr:nvSpPr>
          <xdr:cNvPr id="47" name="Rounded Rectangle 46">
            <a:extLst>
              <a:ext uri="{FF2B5EF4-FFF2-40B4-BE49-F238E27FC236}">
                <a16:creationId xmlns:a16="http://schemas.microsoft.com/office/drawing/2014/main" id="{5499C4FF-F266-4EA0-9514-8186F734224B}"/>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Mesh" textlink="">
        <xdr:nvSpPr>
          <xdr:cNvPr id="50" name="TextBox 49">
            <a:extLst>
              <a:ext uri="{FF2B5EF4-FFF2-40B4-BE49-F238E27FC236}">
                <a16:creationId xmlns:a16="http://schemas.microsoft.com/office/drawing/2014/main" id="{2A452AAC-4B10-4DFF-B1B8-A85B975DE92A}"/>
              </a:ext>
            </a:extLst>
          </xdr:cNvPr>
          <xdr:cNvSpPr txBox="1"/>
        </xdr:nvSpPr>
        <xdr:spPr>
          <a:xfrm>
            <a:off x="479403" y="2102970"/>
            <a:ext cx="1071563" cy="270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Choix de la prothèse</a:t>
            </a:r>
          </a:p>
        </xdr:txBody>
      </xdr:sp>
    </xdr:grpSp>
    <xdr:clientData/>
  </xdr:twoCellAnchor>
  <xdr:twoCellAnchor>
    <xdr:from>
      <xdr:col>1</xdr:col>
      <xdr:colOff>38100</xdr:colOff>
      <xdr:row>15</xdr:row>
      <xdr:rowOff>95250</xdr:rowOff>
    </xdr:from>
    <xdr:to>
      <xdr:col>3</xdr:col>
      <xdr:colOff>533400</xdr:colOff>
      <xdr:row>16</xdr:row>
      <xdr:rowOff>171450</xdr:rowOff>
    </xdr:to>
    <xdr:grpSp>
      <xdr:nvGrpSpPr>
        <xdr:cNvPr id="2755526" name="Group 16">
          <a:extLst>
            <a:ext uri="{FF2B5EF4-FFF2-40B4-BE49-F238E27FC236}">
              <a16:creationId xmlns:a16="http://schemas.microsoft.com/office/drawing/2014/main" id="{FDBDC12F-1F17-45AA-9FEC-CC1CF1C0FBBA}"/>
            </a:ext>
          </a:extLst>
        </xdr:cNvPr>
        <xdr:cNvGrpSpPr>
          <a:grpSpLocks/>
        </xdr:cNvGrpSpPr>
      </xdr:nvGrpSpPr>
      <xdr:grpSpPr bwMode="auto">
        <a:xfrm>
          <a:off x="219075" y="3200400"/>
          <a:ext cx="1847850" cy="342900"/>
          <a:chOff x="425825" y="2084294"/>
          <a:chExt cx="1143000" cy="336176"/>
        </a:xfrm>
      </xdr:grpSpPr>
      <xdr:sp macro="[0]!Goto_Structure" textlink="">
        <xdr:nvSpPr>
          <xdr:cNvPr id="56" name="Rounded Rectangle 55">
            <a:extLst>
              <a:ext uri="{FF2B5EF4-FFF2-40B4-BE49-F238E27FC236}">
                <a16:creationId xmlns:a16="http://schemas.microsoft.com/office/drawing/2014/main" id="{9166EE9C-CACE-40C2-B1D0-B1B29F049594}"/>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Structure" textlink="">
        <xdr:nvSpPr>
          <xdr:cNvPr id="59" name="TextBox 58">
            <a:extLst>
              <a:ext uri="{FF2B5EF4-FFF2-40B4-BE49-F238E27FC236}">
                <a16:creationId xmlns:a16="http://schemas.microsoft.com/office/drawing/2014/main" id="{DF7A8B94-C35D-4CF0-8E1D-0984E36241F6}"/>
              </a:ext>
            </a:extLst>
          </xdr:cNvPr>
          <xdr:cNvSpPr txBox="1"/>
        </xdr:nvSpPr>
        <xdr:spPr>
          <a:xfrm>
            <a:off x="490634" y="2102970"/>
            <a:ext cx="1013381"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Structure</a:t>
            </a:r>
          </a:p>
        </xdr:txBody>
      </xdr:sp>
    </xdr:grpSp>
    <xdr:clientData/>
  </xdr:twoCellAnchor>
  <xdr:twoCellAnchor>
    <xdr:from>
      <xdr:col>1</xdr:col>
      <xdr:colOff>47625</xdr:colOff>
      <xdr:row>20</xdr:row>
      <xdr:rowOff>123825</xdr:rowOff>
    </xdr:from>
    <xdr:to>
      <xdr:col>3</xdr:col>
      <xdr:colOff>523875</xdr:colOff>
      <xdr:row>22</xdr:row>
      <xdr:rowOff>0</xdr:rowOff>
    </xdr:to>
    <xdr:grpSp>
      <xdr:nvGrpSpPr>
        <xdr:cNvPr id="2755527" name="Group 19">
          <a:extLst>
            <a:ext uri="{FF2B5EF4-FFF2-40B4-BE49-F238E27FC236}">
              <a16:creationId xmlns:a16="http://schemas.microsoft.com/office/drawing/2014/main" id="{F37BBEF3-9FDD-4970-9C7F-C8E92914E013}"/>
            </a:ext>
          </a:extLst>
        </xdr:cNvPr>
        <xdr:cNvGrpSpPr>
          <a:grpSpLocks/>
        </xdr:cNvGrpSpPr>
      </xdr:nvGrpSpPr>
      <xdr:grpSpPr bwMode="auto">
        <a:xfrm>
          <a:off x="228600" y="4448175"/>
          <a:ext cx="1828800" cy="342900"/>
          <a:chOff x="425825" y="2084294"/>
          <a:chExt cx="1143000" cy="336176"/>
        </a:xfrm>
      </xdr:grpSpPr>
      <xdr:sp macro="[0]!Goto_Consequences" textlink="">
        <xdr:nvSpPr>
          <xdr:cNvPr id="65" name="Rounded Rectangle 64">
            <a:extLst>
              <a:ext uri="{FF2B5EF4-FFF2-40B4-BE49-F238E27FC236}">
                <a16:creationId xmlns:a16="http://schemas.microsoft.com/office/drawing/2014/main" id="{AC71AC99-B76F-4F1E-8233-593B96635347}"/>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Consequences" textlink="">
        <xdr:nvSpPr>
          <xdr:cNvPr id="68" name="TextBox 67">
            <a:extLst>
              <a:ext uri="{FF2B5EF4-FFF2-40B4-BE49-F238E27FC236}">
                <a16:creationId xmlns:a16="http://schemas.microsoft.com/office/drawing/2014/main" id="{7DD22BFA-42A5-426D-91E2-CDE97F841BF9}"/>
              </a:ext>
            </a:extLst>
          </xdr:cNvPr>
          <xdr:cNvSpPr txBox="1"/>
        </xdr:nvSpPr>
        <xdr:spPr>
          <a:xfrm>
            <a:off x="491309" y="2102970"/>
            <a:ext cx="1012031"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Suites cliniques</a:t>
            </a:r>
          </a:p>
        </xdr:txBody>
      </xdr:sp>
    </xdr:grpSp>
    <xdr:clientData/>
  </xdr:twoCellAnchor>
  <xdr:twoCellAnchor>
    <xdr:from>
      <xdr:col>1</xdr:col>
      <xdr:colOff>47625</xdr:colOff>
      <xdr:row>10</xdr:row>
      <xdr:rowOff>95250</xdr:rowOff>
    </xdr:from>
    <xdr:to>
      <xdr:col>3</xdr:col>
      <xdr:colOff>523875</xdr:colOff>
      <xdr:row>11</xdr:row>
      <xdr:rowOff>152400</xdr:rowOff>
    </xdr:to>
    <xdr:grpSp>
      <xdr:nvGrpSpPr>
        <xdr:cNvPr id="2755528" name="Group 22">
          <a:extLst>
            <a:ext uri="{FF2B5EF4-FFF2-40B4-BE49-F238E27FC236}">
              <a16:creationId xmlns:a16="http://schemas.microsoft.com/office/drawing/2014/main" id="{FF637F03-0686-4EAC-AB58-66A5A972ABC2}"/>
            </a:ext>
          </a:extLst>
        </xdr:cNvPr>
        <xdr:cNvGrpSpPr>
          <a:grpSpLocks/>
        </xdr:cNvGrpSpPr>
      </xdr:nvGrpSpPr>
      <xdr:grpSpPr bwMode="auto">
        <a:xfrm>
          <a:off x="228600" y="2000250"/>
          <a:ext cx="1828800" cy="323850"/>
          <a:chOff x="425825" y="2084294"/>
          <a:chExt cx="1143000" cy="336176"/>
        </a:xfrm>
      </xdr:grpSpPr>
      <xdr:sp macro="[0]!Goto_Background" textlink="">
        <xdr:nvSpPr>
          <xdr:cNvPr id="72" name="Rounded Rectangle 71">
            <a:extLst>
              <a:ext uri="{FF2B5EF4-FFF2-40B4-BE49-F238E27FC236}">
                <a16:creationId xmlns:a16="http://schemas.microsoft.com/office/drawing/2014/main" id="{3D956212-E9CD-4DD7-B919-1ACCBB569122}"/>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ackground" textlink="">
        <xdr:nvSpPr>
          <xdr:cNvPr id="75" name="TextBox 74">
            <a:extLst>
              <a:ext uri="{FF2B5EF4-FFF2-40B4-BE49-F238E27FC236}">
                <a16:creationId xmlns:a16="http://schemas.microsoft.com/office/drawing/2014/main" id="{AEED5C02-24B1-464D-B9BB-395E099BDCC9}"/>
              </a:ext>
            </a:extLst>
          </xdr:cNvPr>
          <xdr:cNvSpPr txBox="1"/>
        </xdr:nvSpPr>
        <xdr:spPr>
          <a:xfrm>
            <a:off x="461544" y="2104069"/>
            <a:ext cx="1095375" cy="257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Contexte</a:t>
            </a:r>
          </a:p>
        </xdr:txBody>
      </xdr:sp>
    </xdr:grpSp>
    <xdr:clientData/>
  </xdr:twoCellAnchor>
  <xdr:twoCellAnchor>
    <xdr:from>
      <xdr:col>1</xdr:col>
      <xdr:colOff>38100</xdr:colOff>
      <xdr:row>23</xdr:row>
      <xdr:rowOff>47625</xdr:rowOff>
    </xdr:from>
    <xdr:to>
      <xdr:col>3</xdr:col>
      <xdr:colOff>533400</xdr:colOff>
      <xdr:row>24</xdr:row>
      <xdr:rowOff>200025</xdr:rowOff>
    </xdr:to>
    <xdr:grpSp>
      <xdr:nvGrpSpPr>
        <xdr:cNvPr id="2755529" name="Group 25">
          <a:extLst>
            <a:ext uri="{FF2B5EF4-FFF2-40B4-BE49-F238E27FC236}">
              <a16:creationId xmlns:a16="http://schemas.microsoft.com/office/drawing/2014/main" id="{0AD24E72-FE39-4383-811A-C967E0C75BCE}"/>
            </a:ext>
          </a:extLst>
        </xdr:cNvPr>
        <xdr:cNvGrpSpPr>
          <a:grpSpLocks/>
        </xdr:cNvGrpSpPr>
      </xdr:nvGrpSpPr>
      <xdr:grpSpPr bwMode="auto">
        <a:xfrm>
          <a:off x="219075" y="5038725"/>
          <a:ext cx="1847850" cy="352425"/>
          <a:chOff x="425825" y="2084294"/>
          <a:chExt cx="1143000" cy="336176"/>
        </a:xfrm>
      </xdr:grpSpPr>
      <xdr:sp macro="[0]!Goto_BIA" textlink="">
        <xdr:nvSpPr>
          <xdr:cNvPr id="77" name="Rounded Rectangle 76">
            <a:extLst>
              <a:ext uri="{FF2B5EF4-FFF2-40B4-BE49-F238E27FC236}">
                <a16:creationId xmlns:a16="http://schemas.microsoft.com/office/drawing/2014/main" id="{92AA31E5-E83A-4864-9915-87C1BD0F87BD}"/>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IA" textlink="">
        <xdr:nvSpPr>
          <xdr:cNvPr id="80" name="TextBox 79">
            <a:extLst>
              <a:ext uri="{FF2B5EF4-FFF2-40B4-BE49-F238E27FC236}">
                <a16:creationId xmlns:a16="http://schemas.microsoft.com/office/drawing/2014/main" id="{7463A626-410C-4936-8B23-3887B9DD5061}"/>
              </a:ext>
            </a:extLst>
          </xdr:cNvPr>
          <xdr:cNvSpPr txBox="1"/>
        </xdr:nvSpPr>
        <xdr:spPr>
          <a:xfrm>
            <a:off x="490634" y="2102466"/>
            <a:ext cx="1013381" cy="25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Résultats du AIB</a:t>
            </a:r>
          </a:p>
        </xdr:txBody>
      </xdr:sp>
    </xdr:grpSp>
    <xdr:clientData/>
  </xdr:twoCellAnchor>
  <xdr:twoCellAnchor>
    <xdr:from>
      <xdr:col>1</xdr:col>
      <xdr:colOff>28575</xdr:colOff>
      <xdr:row>26</xdr:row>
      <xdr:rowOff>38100</xdr:rowOff>
    </xdr:from>
    <xdr:to>
      <xdr:col>3</xdr:col>
      <xdr:colOff>533400</xdr:colOff>
      <xdr:row>28</xdr:row>
      <xdr:rowOff>95250</xdr:rowOff>
    </xdr:to>
    <xdr:grpSp>
      <xdr:nvGrpSpPr>
        <xdr:cNvPr id="2755530" name="Group 28">
          <a:extLst>
            <a:ext uri="{FF2B5EF4-FFF2-40B4-BE49-F238E27FC236}">
              <a16:creationId xmlns:a16="http://schemas.microsoft.com/office/drawing/2014/main" id="{E0919C4A-5E2A-4C3C-A9A8-4B202BCCFBBB}"/>
            </a:ext>
          </a:extLst>
        </xdr:cNvPr>
        <xdr:cNvGrpSpPr>
          <a:grpSpLocks/>
        </xdr:cNvGrpSpPr>
      </xdr:nvGrpSpPr>
      <xdr:grpSpPr bwMode="auto">
        <a:xfrm>
          <a:off x="209550" y="5629275"/>
          <a:ext cx="1857375" cy="352425"/>
          <a:chOff x="425825" y="2084294"/>
          <a:chExt cx="1143000" cy="336176"/>
        </a:xfrm>
      </xdr:grpSpPr>
      <xdr:sp macro="[0]!Goto_WCS" textlink="">
        <xdr:nvSpPr>
          <xdr:cNvPr id="82" name="Rounded Rectangle 81">
            <a:extLst>
              <a:ext uri="{FF2B5EF4-FFF2-40B4-BE49-F238E27FC236}">
                <a16:creationId xmlns:a16="http://schemas.microsoft.com/office/drawing/2014/main" id="{897B6D07-3A8F-451F-BC43-2AF67CEB00BD}"/>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WCS" textlink="">
        <xdr:nvSpPr>
          <xdr:cNvPr id="83" name="TextBox 82">
            <a:extLst>
              <a:ext uri="{FF2B5EF4-FFF2-40B4-BE49-F238E27FC236}">
                <a16:creationId xmlns:a16="http://schemas.microsoft.com/office/drawing/2014/main" id="{1BCC49D1-E0AA-428F-B89D-EDF60145AB04}"/>
              </a:ext>
            </a:extLst>
          </xdr:cNvPr>
          <xdr:cNvSpPr txBox="1"/>
        </xdr:nvSpPr>
        <xdr:spPr>
          <a:xfrm>
            <a:off x="490302" y="2102466"/>
            <a:ext cx="1014046" cy="25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APS</a:t>
            </a:r>
          </a:p>
        </xdr:txBody>
      </xdr:sp>
    </xdr:grpSp>
    <xdr:clientData/>
  </xdr:twoCellAnchor>
  <xdr:twoCellAnchor editAs="oneCell">
    <xdr:from>
      <xdr:col>4</xdr:col>
      <xdr:colOff>1038225</xdr:colOff>
      <xdr:row>1</xdr:row>
      <xdr:rowOff>47625</xdr:rowOff>
    </xdr:from>
    <xdr:to>
      <xdr:col>10</xdr:col>
      <xdr:colOff>190500</xdr:colOff>
      <xdr:row>3</xdr:row>
      <xdr:rowOff>133350</xdr:rowOff>
    </xdr:to>
    <xdr:grpSp>
      <xdr:nvGrpSpPr>
        <xdr:cNvPr id="2755531" name="Group 32">
          <a:extLst>
            <a:ext uri="{FF2B5EF4-FFF2-40B4-BE49-F238E27FC236}">
              <a16:creationId xmlns:a16="http://schemas.microsoft.com/office/drawing/2014/main" id="{25D6CD45-DBAF-4E43-B313-273049E3F0FE}"/>
            </a:ext>
          </a:extLst>
        </xdr:cNvPr>
        <xdr:cNvGrpSpPr>
          <a:grpSpLocks/>
        </xdr:cNvGrpSpPr>
      </xdr:nvGrpSpPr>
      <xdr:grpSpPr bwMode="auto">
        <a:xfrm>
          <a:off x="3276600" y="238125"/>
          <a:ext cx="6896100" cy="466725"/>
          <a:chOff x="425825" y="2084294"/>
          <a:chExt cx="1143000" cy="336176"/>
        </a:xfrm>
      </xdr:grpSpPr>
      <xdr:sp macro="" textlink="">
        <xdr:nvSpPr>
          <xdr:cNvPr id="86" name="Rounded Rectangle 85">
            <a:extLst>
              <a:ext uri="{FF2B5EF4-FFF2-40B4-BE49-F238E27FC236}">
                <a16:creationId xmlns:a16="http://schemas.microsoft.com/office/drawing/2014/main" id="{62F1F242-706C-4CE9-8D25-1A0A7DFF6775}"/>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87" name="TextBox 86">
            <a:extLst>
              <a:ext uri="{FF2B5EF4-FFF2-40B4-BE49-F238E27FC236}">
                <a16:creationId xmlns:a16="http://schemas.microsoft.com/office/drawing/2014/main" id="{66529F84-DFB0-4D86-B453-FB49096621EC}"/>
              </a:ext>
            </a:extLst>
          </xdr:cNvPr>
          <xdr:cNvSpPr txBox="1"/>
        </xdr:nvSpPr>
        <xdr:spPr>
          <a:xfrm>
            <a:off x="493710" y="2104876"/>
            <a:ext cx="1007229" cy="24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2000" b="1">
                <a:solidFill>
                  <a:schemeClr val="bg1"/>
                </a:solidFill>
              </a:rPr>
              <a:t>Objectifs &amp; Méthodes</a:t>
            </a:r>
          </a:p>
        </xdr:txBody>
      </xdr:sp>
    </xdr:grpSp>
    <xdr:clientData/>
  </xdr:twoCellAnchor>
  <xdr:twoCellAnchor>
    <xdr:from>
      <xdr:col>1</xdr:col>
      <xdr:colOff>38100</xdr:colOff>
      <xdr:row>29</xdr:row>
      <xdr:rowOff>152400</xdr:rowOff>
    </xdr:from>
    <xdr:to>
      <xdr:col>3</xdr:col>
      <xdr:colOff>533400</xdr:colOff>
      <xdr:row>31</xdr:row>
      <xdr:rowOff>238125</xdr:rowOff>
    </xdr:to>
    <xdr:grpSp>
      <xdr:nvGrpSpPr>
        <xdr:cNvPr id="2755532" name="Group 25">
          <a:extLst>
            <a:ext uri="{FF2B5EF4-FFF2-40B4-BE49-F238E27FC236}">
              <a16:creationId xmlns:a16="http://schemas.microsoft.com/office/drawing/2014/main" id="{05070BC7-DF5A-4447-BD08-F9FC5C86AB00}"/>
            </a:ext>
          </a:extLst>
        </xdr:cNvPr>
        <xdr:cNvGrpSpPr>
          <a:grpSpLocks/>
        </xdr:cNvGrpSpPr>
      </xdr:nvGrpSpPr>
      <xdr:grpSpPr bwMode="auto">
        <a:xfrm>
          <a:off x="219075" y="6238875"/>
          <a:ext cx="1847850" cy="361950"/>
          <a:chOff x="425825" y="2084294"/>
          <a:chExt cx="1143000" cy="336176"/>
        </a:xfrm>
      </xdr:grpSpPr>
      <xdr:sp macro="[0]!Goto_References" textlink="">
        <xdr:nvSpPr>
          <xdr:cNvPr id="89" name="Rounded Rectangle 88">
            <a:extLst>
              <a:ext uri="{FF2B5EF4-FFF2-40B4-BE49-F238E27FC236}">
                <a16:creationId xmlns:a16="http://schemas.microsoft.com/office/drawing/2014/main" id="{D1D808EE-B3AD-4B2A-BF61-7CB91FEAF1B3}"/>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References" textlink="">
        <xdr:nvSpPr>
          <xdr:cNvPr id="90" name="TextBox 89">
            <a:extLst>
              <a:ext uri="{FF2B5EF4-FFF2-40B4-BE49-F238E27FC236}">
                <a16:creationId xmlns:a16="http://schemas.microsoft.com/office/drawing/2014/main" id="{45EACE58-501C-4EB1-A01D-B9AABE5E2315}"/>
              </a:ext>
            </a:extLst>
          </xdr:cNvPr>
          <xdr:cNvSpPr txBox="1"/>
        </xdr:nvSpPr>
        <xdr:spPr>
          <a:xfrm>
            <a:off x="490634" y="2101987"/>
            <a:ext cx="1013381" cy="256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Références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590550</xdr:colOff>
      <xdr:row>22</xdr:row>
      <xdr:rowOff>47625</xdr:rowOff>
    </xdr:from>
    <xdr:to>
      <xdr:col>10</xdr:col>
      <xdr:colOff>0</xdr:colOff>
      <xdr:row>25</xdr:row>
      <xdr:rowOff>66675</xdr:rowOff>
    </xdr:to>
    <xdr:grpSp>
      <xdr:nvGrpSpPr>
        <xdr:cNvPr id="2838668" name="Group 2">
          <a:extLst>
            <a:ext uri="{FF2B5EF4-FFF2-40B4-BE49-F238E27FC236}">
              <a16:creationId xmlns:a16="http://schemas.microsoft.com/office/drawing/2014/main" id="{E52AD4DC-DD12-437F-AAB9-44FC864E3341}"/>
            </a:ext>
          </a:extLst>
        </xdr:cNvPr>
        <xdr:cNvGrpSpPr>
          <a:grpSpLocks/>
        </xdr:cNvGrpSpPr>
      </xdr:nvGrpSpPr>
      <xdr:grpSpPr bwMode="auto">
        <a:xfrm>
          <a:off x="2428875" y="3971925"/>
          <a:ext cx="6143625" cy="619125"/>
          <a:chOff x="2337102" y="3783309"/>
          <a:chExt cx="5550582" cy="615293"/>
        </a:xfrm>
      </xdr:grpSpPr>
      <xdr:grpSp>
        <xdr:nvGrpSpPr>
          <xdr:cNvPr id="2838705" name="Group 89">
            <a:extLst>
              <a:ext uri="{FF2B5EF4-FFF2-40B4-BE49-F238E27FC236}">
                <a16:creationId xmlns:a16="http://schemas.microsoft.com/office/drawing/2014/main" id="{182EDD89-E062-4735-B569-F6E61707EDD0}"/>
              </a:ext>
            </a:extLst>
          </xdr:cNvPr>
          <xdr:cNvGrpSpPr>
            <a:grpSpLocks/>
          </xdr:cNvGrpSpPr>
        </xdr:nvGrpSpPr>
        <xdr:grpSpPr bwMode="auto">
          <a:xfrm>
            <a:off x="2337102" y="3783309"/>
            <a:ext cx="5550582" cy="615293"/>
            <a:chOff x="35961" y="4089987"/>
            <a:chExt cx="7198140" cy="370303"/>
          </a:xfrm>
        </xdr:grpSpPr>
        <xdr:sp macro="" textlink="">
          <xdr:nvSpPr>
            <xdr:cNvPr id="23" name="Right Arrow 22">
              <a:extLst>
                <a:ext uri="{FF2B5EF4-FFF2-40B4-BE49-F238E27FC236}">
                  <a16:creationId xmlns:a16="http://schemas.microsoft.com/office/drawing/2014/main" id="{92808F9C-EF42-4BED-8928-78B9FD5C37AB}"/>
                </a:ext>
              </a:extLst>
            </xdr:cNvPr>
            <xdr:cNvSpPr/>
          </xdr:nvSpPr>
          <xdr:spPr>
            <a:xfrm>
              <a:off x="4008888" y="4089987"/>
              <a:ext cx="3225213" cy="370303"/>
            </a:xfrm>
            <a:prstGeom prst="right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4" name="Right Arrow 23">
              <a:extLst>
                <a:ext uri="{FF2B5EF4-FFF2-40B4-BE49-F238E27FC236}">
                  <a16:creationId xmlns:a16="http://schemas.microsoft.com/office/drawing/2014/main" id="{5A1E06B5-E3F8-47E9-A4B9-A2F4475A8417}"/>
                </a:ext>
              </a:extLst>
            </xdr:cNvPr>
            <xdr:cNvSpPr/>
          </xdr:nvSpPr>
          <xdr:spPr>
            <a:xfrm rot="10800000">
              <a:off x="35961" y="4089987"/>
              <a:ext cx="4452803" cy="370303"/>
            </a:xfrm>
            <a:prstGeom prst="right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grpSp>
      <xdr:sp macro="" textlink="">
        <xdr:nvSpPr>
          <xdr:cNvPr id="25" name="TextBox 24">
            <a:extLst>
              <a:ext uri="{FF2B5EF4-FFF2-40B4-BE49-F238E27FC236}">
                <a16:creationId xmlns:a16="http://schemas.microsoft.com/office/drawing/2014/main" id="{2C06C3EC-1E21-411A-B3BF-1C4F71CF0A96}"/>
              </a:ext>
            </a:extLst>
          </xdr:cNvPr>
          <xdr:cNvSpPr txBox="1"/>
        </xdr:nvSpPr>
        <xdr:spPr>
          <a:xfrm>
            <a:off x="2388735" y="3925300"/>
            <a:ext cx="5490343" cy="312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ES" sz="1500" b="1" baseline="0">
                <a:solidFill>
                  <a:schemeClr val="bg1"/>
                </a:solidFill>
                <a:latin typeface="+mn-lt"/>
                <a:ea typeface="+mn-ea"/>
                <a:cs typeface="+mn-cs"/>
              </a:rPr>
              <a:t>Validé/personnalisé selon l'expérience de chaque etablissement</a:t>
            </a:r>
          </a:p>
        </xdr:txBody>
      </xdr:sp>
    </xdr:grpSp>
    <xdr:clientData/>
  </xdr:twoCellAnchor>
  <xdr:twoCellAnchor>
    <xdr:from>
      <xdr:col>7</xdr:col>
      <xdr:colOff>165847</xdr:colOff>
      <xdr:row>14</xdr:row>
      <xdr:rowOff>44825</xdr:rowOff>
    </xdr:from>
    <xdr:to>
      <xdr:col>8</xdr:col>
      <xdr:colOff>266700</xdr:colOff>
      <xdr:row>15</xdr:row>
      <xdr:rowOff>190501</xdr:rowOff>
    </xdr:to>
    <xdr:sp macro="" textlink="">
      <xdr:nvSpPr>
        <xdr:cNvPr id="2" name="Pentagon 1">
          <a:extLst>
            <a:ext uri="{FF2B5EF4-FFF2-40B4-BE49-F238E27FC236}">
              <a16:creationId xmlns:a16="http://schemas.microsoft.com/office/drawing/2014/main" id="{10AF44EC-4572-4A91-B746-9C5C54E9A88C}"/>
            </a:ext>
          </a:extLst>
        </xdr:cNvPr>
        <xdr:cNvSpPr/>
      </xdr:nvSpPr>
      <xdr:spPr>
        <a:xfrm>
          <a:off x="5652247" y="2788025"/>
          <a:ext cx="481853" cy="247276"/>
        </a:xfrm>
        <a:prstGeom prst="homePlate">
          <a:avLst/>
        </a:prstGeom>
        <a:solidFill>
          <a:srgbClr val="03693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10</xdr:col>
      <xdr:colOff>172602</xdr:colOff>
      <xdr:row>14</xdr:row>
      <xdr:rowOff>51547</xdr:rowOff>
    </xdr:from>
    <xdr:to>
      <xdr:col>11</xdr:col>
      <xdr:colOff>263930</xdr:colOff>
      <xdr:row>15</xdr:row>
      <xdr:rowOff>197223</xdr:rowOff>
    </xdr:to>
    <xdr:sp macro="" textlink="">
      <xdr:nvSpPr>
        <xdr:cNvPr id="113" name="Pentagon 112">
          <a:extLst>
            <a:ext uri="{FF2B5EF4-FFF2-40B4-BE49-F238E27FC236}">
              <a16:creationId xmlns:a16="http://schemas.microsoft.com/office/drawing/2014/main" id="{59184967-8A68-402B-BA65-FF907599475D}"/>
            </a:ext>
          </a:extLst>
        </xdr:cNvPr>
        <xdr:cNvSpPr/>
      </xdr:nvSpPr>
      <xdr:spPr>
        <a:xfrm>
          <a:off x="8745102" y="2794747"/>
          <a:ext cx="472328" cy="247276"/>
        </a:xfrm>
        <a:prstGeom prst="homePlate">
          <a:avLst/>
        </a:prstGeom>
        <a:solidFill>
          <a:srgbClr val="03693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12</xdr:col>
      <xdr:colOff>1847850</xdr:colOff>
      <xdr:row>0</xdr:row>
      <xdr:rowOff>133350</xdr:rowOff>
    </xdr:from>
    <xdr:to>
      <xdr:col>13</xdr:col>
      <xdr:colOff>142875</xdr:colOff>
      <xdr:row>4</xdr:row>
      <xdr:rowOff>95250</xdr:rowOff>
    </xdr:to>
    <xdr:pic macro="[0]!Goto_Exit">
      <xdr:nvPicPr>
        <xdr:cNvPr id="2838671" name="Picture 31">
          <a:extLst>
            <a:ext uri="{FF2B5EF4-FFF2-40B4-BE49-F238E27FC236}">
              <a16:creationId xmlns:a16="http://schemas.microsoft.com/office/drawing/2014/main" id="{1E043216-C68D-41B2-93E7-B1374E7190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82350" y="133350"/>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7</xdr:row>
      <xdr:rowOff>38100</xdr:rowOff>
    </xdr:from>
    <xdr:to>
      <xdr:col>4</xdr:col>
      <xdr:colOff>219075</xdr:colOff>
      <xdr:row>9</xdr:row>
      <xdr:rowOff>47625</xdr:rowOff>
    </xdr:to>
    <xdr:grpSp>
      <xdr:nvGrpSpPr>
        <xdr:cNvPr id="2838672" name="Group 7">
          <a:extLst>
            <a:ext uri="{FF2B5EF4-FFF2-40B4-BE49-F238E27FC236}">
              <a16:creationId xmlns:a16="http://schemas.microsoft.com/office/drawing/2014/main" id="{F69739B2-66F5-4987-AC11-2B98D952F647}"/>
            </a:ext>
          </a:extLst>
        </xdr:cNvPr>
        <xdr:cNvGrpSpPr>
          <a:grpSpLocks/>
        </xdr:cNvGrpSpPr>
      </xdr:nvGrpSpPr>
      <xdr:grpSpPr bwMode="auto">
        <a:xfrm>
          <a:off x="238125" y="1371600"/>
          <a:ext cx="1819275" cy="342900"/>
          <a:chOff x="425825" y="2084294"/>
          <a:chExt cx="1143000" cy="336176"/>
        </a:xfrm>
      </xdr:grpSpPr>
      <xdr:sp macro="[0]!Goto_Home" textlink="">
        <xdr:nvSpPr>
          <xdr:cNvPr id="57" name="Rounded Rectangle 56">
            <a:extLst>
              <a:ext uri="{FF2B5EF4-FFF2-40B4-BE49-F238E27FC236}">
                <a16:creationId xmlns:a16="http://schemas.microsoft.com/office/drawing/2014/main" id="{C2DD642F-E3F6-44E3-B01F-DFA5F52C75C5}"/>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Home" textlink="">
        <xdr:nvSpPr>
          <xdr:cNvPr id="58" name="TextBox 57">
            <a:extLst>
              <a:ext uri="{FF2B5EF4-FFF2-40B4-BE49-F238E27FC236}">
                <a16:creationId xmlns:a16="http://schemas.microsoft.com/office/drawing/2014/main" id="{F66F97C1-919C-4E64-80F5-2A94CE1E97A1}"/>
              </a:ext>
            </a:extLst>
          </xdr:cNvPr>
          <xdr:cNvSpPr txBox="1"/>
        </xdr:nvSpPr>
        <xdr:spPr>
          <a:xfrm>
            <a:off x="491652" y="2102970"/>
            <a:ext cx="1011346"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Accueil</a:t>
            </a:r>
          </a:p>
        </xdr:txBody>
      </xdr:sp>
    </xdr:grpSp>
    <xdr:clientData/>
  </xdr:twoCellAnchor>
  <xdr:twoCellAnchor>
    <xdr:from>
      <xdr:col>1</xdr:col>
      <xdr:colOff>38100</xdr:colOff>
      <xdr:row>14</xdr:row>
      <xdr:rowOff>9525</xdr:rowOff>
    </xdr:from>
    <xdr:to>
      <xdr:col>4</xdr:col>
      <xdr:colOff>228600</xdr:colOff>
      <xdr:row>16</xdr:row>
      <xdr:rowOff>19050</xdr:rowOff>
    </xdr:to>
    <xdr:grpSp>
      <xdr:nvGrpSpPr>
        <xdr:cNvPr id="2838673" name="Group 10">
          <a:extLst>
            <a:ext uri="{FF2B5EF4-FFF2-40B4-BE49-F238E27FC236}">
              <a16:creationId xmlns:a16="http://schemas.microsoft.com/office/drawing/2014/main" id="{97E4F821-DD6E-431A-818E-5C3B8C1694D5}"/>
            </a:ext>
          </a:extLst>
        </xdr:cNvPr>
        <xdr:cNvGrpSpPr>
          <a:grpSpLocks/>
        </xdr:cNvGrpSpPr>
      </xdr:nvGrpSpPr>
      <xdr:grpSpPr bwMode="auto">
        <a:xfrm>
          <a:off x="219075" y="2590800"/>
          <a:ext cx="1847850" cy="333375"/>
          <a:chOff x="425825" y="2084294"/>
          <a:chExt cx="1143000" cy="345552"/>
        </a:xfrm>
      </xdr:grpSpPr>
      <xdr:sp macro="[0]!Goto_Objectives" textlink="">
        <xdr:nvSpPr>
          <xdr:cNvPr id="60" name="Rounded Rectangle 59">
            <a:extLst>
              <a:ext uri="{FF2B5EF4-FFF2-40B4-BE49-F238E27FC236}">
                <a16:creationId xmlns:a16="http://schemas.microsoft.com/office/drawing/2014/main" id="{5831D11A-7BBB-4117-8699-4158076F9418}"/>
              </a:ext>
            </a:extLst>
          </xdr:cNvPr>
          <xdr:cNvSpPr/>
        </xdr:nvSpPr>
        <xdr:spPr>
          <a:xfrm>
            <a:off x="425825" y="2084294"/>
            <a:ext cx="1143000" cy="335679"/>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Objectives" textlink="">
        <xdr:nvSpPr>
          <xdr:cNvPr id="61" name="TextBox 60">
            <a:extLst>
              <a:ext uri="{FF2B5EF4-FFF2-40B4-BE49-F238E27FC236}">
                <a16:creationId xmlns:a16="http://schemas.microsoft.com/office/drawing/2014/main" id="{92B2BFBB-ECFD-4FDD-AD6F-5ADFC2EE4C9F}"/>
              </a:ext>
            </a:extLst>
          </xdr:cNvPr>
          <xdr:cNvSpPr txBox="1"/>
        </xdr:nvSpPr>
        <xdr:spPr>
          <a:xfrm>
            <a:off x="490634" y="2104040"/>
            <a:ext cx="1072299" cy="325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Object. &amp; Méthodes</a:t>
            </a:r>
          </a:p>
        </xdr:txBody>
      </xdr:sp>
    </xdr:grpSp>
    <xdr:clientData/>
  </xdr:twoCellAnchor>
  <xdr:twoCellAnchor>
    <xdr:from>
      <xdr:col>1</xdr:col>
      <xdr:colOff>47625</xdr:colOff>
      <xdr:row>21</xdr:row>
      <xdr:rowOff>161925</xdr:rowOff>
    </xdr:from>
    <xdr:to>
      <xdr:col>4</xdr:col>
      <xdr:colOff>219075</xdr:colOff>
      <xdr:row>23</xdr:row>
      <xdr:rowOff>9525</xdr:rowOff>
    </xdr:to>
    <xdr:grpSp>
      <xdr:nvGrpSpPr>
        <xdr:cNvPr id="2838674" name="Group 13">
          <a:extLst>
            <a:ext uri="{FF2B5EF4-FFF2-40B4-BE49-F238E27FC236}">
              <a16:creationId xmlns:a16="http://schemas.microsoft.com/office/drawing/2014/main" id="{D4E1BFA7-2198-48BC-8235-3C11BBC97AA5}"/>
            </a:ext>
          </a:extLst>
        </xdr:cNvPr>
        <xdr:cNvGrpSpPr>
          <a:grpSpLocks/>
        </xdr:cNvGrpSpPr>
      </xdr:nvGrpSpPr>
      <xdr:grpSpPr bwMode="auto">
        <a:xfrm>
          <a:off x="228600" y="3810000"/>
          <a:ext cx="1828800" cy="333375"/>
          <a:chOff x="425825" y="2084294"/>
          <a:chExt cx="1143000" cy="336176"/>
        </a:xfrm>
      </xdr:grpSpPr>
      <xdr:sp macro="[0]!Goto_Mesh" textlink="">
        <xdr:nvSpPr>
          <xdr:cNvPr id="65" name="Rounded Rectangle 64">
            <a:extLst>
              <a:ext uri="{FF2B5EF4-FFF2-40B4-BE49-F238E27FC236}">
                <a16:creationId xmlns:a16="http://schemas.microsoft.com/office/drawing/2014/main" id="{A7BC7BAA-20FC-4A8A-9D35-1D053EB8620C}"/>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Mesh" textlink="">
        <xdr:nvSpPr>
          <xdr:cNvPr id="68" name="TextBox 67">
            <a:extLst>
              <a:ext uri="{FF2B5EF4-FFF2-40B4-BE49-F238E27FC236}">
                <a16:creationId xmlns:a16="http://schemas.microsoft.com/office/drawing/2014/main" id="{584AFF25-BCD0-471C-9269-23ADB72A4300}"/>
              </a:ext>
            </a:extLst>
          </xdr:cNvPr>
          <xdr:cNvSpPr txBox="1"/>
        </xdr:nvSpPr>
        <xdr:spPr>
          <a:xfrm>
            <a:off x="455591" y="2103504"/>
            <a:ext cx="1083469" cy="240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Choix de la prothèse</a:t>
            </a:r>
          </a:p>
        </xdr:txBody>
      </xdr:sp>
    </xdr:grpSp>
    <xdr:clientData/>
  </xdr:twoCellAnchor>
  <xdr:twoCellAnchor>
    <xdr:from>
      <xdr:col>1</xdr:col>
      <xdr:colOff>38100</xdr:colOff>
      <xdr:row>17</xdr:row>
      <xdr:rowOff>238125</xdr:rowOff>
    </xdr:from>
    <xdr:to>
      <xdr:col>4</xdr:col>
      <xdr:colOff>228600</xdr:colOff>
      <xdr:row>19</xdr:row>
      <xdr:rowOff>257175</xdr:rowOff>
    </xdr:to>
    <xdr:grpSp>
      <xdr:nvGrpSpPr>
        <xdr:cNvPr id="2838675" name="Group 16">
          <a:extLst>
            <a:ext uri="{FF2B5EF4-FFF2-40B4-BE49-F238E27FC236}">
              <a16:creationId xmlns:a16="http://schemas.microsoft.com/office/drawing/2014/main" id="{77949846-B58E-4EF2-BA8B-68C746B0EB5D}"/>
            </a:ext>
          </a:extLst>
        </xdr:cNvPr>
        <xdr:cNvGrpSpPr>
          <a:grpSpLocks/>
        </xdr:cNvGrpSpPr>
      </xdr:nvGrpSpPr>
      <xdr:grpSpPr bwMode="auto">
        <a:xfrm>
          <a:off x="219075" y="3200400"/>
          <a:ext cx="1847850" cy="342900"/>
          <a:chOff x="425825" y="2084294"/>
          <a:chExt cx="1143000" cy="336176"/>
        </a:xfrm>
      </xdr:grpSpPr>
      <xdr:sp macro="[0]!Goto_Structure" textlink="">
        <xdr:nvSpPr>
          <xdr:cNvPr id="74" name="Rounded Rectangle 73">
            <a:extLst>
              <a:ext uri="{FF2B5EF4-FFF2-40B4-BE49-F238E27FC236}">
                <a16:creationId xmlns:a16="http://schemas.microsoft.com/office/drawing/2014/main" id="{5AD74A7B-6D00-45D5-B07F-46C5B617E590}"/>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Structure" textlink="">
        <xdr:nvSpPr>
          <xdr:cNvPr id="75" name="TextBox 74">
            <a:extLst>
              <a:ext uri="{FF2B5EF4-FFF2-40B4-BE49-F238E27FC236}">
                <a16:creationId xmlns:a16="http://schemas.microsoft.com/office/drawing/2014/main" id="{6360DD15-74B3-42B1-B1F4-92EA31942D34}"/>
              </a:ext>
            </a:extLst>
          </xdr:cNvPr>
          <xdr:cNvSpPr txBox="1"/>
        </xdr:nvSpPr>
        <xdr:spPr>
          <a:xfrm>
            <a:off x="490634" y="2102970"/>
            <a:ext cx="1013381"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Structure</a:t>
            </a:r>
          </a:p>
        </xdr:txBody>
      </xdr:sp>
    </xdr:grpSp>
    <xdr:clientData/>
  </xdr:twoCellAnchor>
  <xdr:twoCellAnchor>
    <xdr:from>
      <xdr:col>1</xdr:col>
      <xdr:colOff>47625</xdr:colOff>
      <xdr:row>24</xdr:row>
      <xdr:rowOff>85725</xdr:rowOff>
    </xdr:from>
    <xdr:to>
      <xdr:col>4</xdr:col>
      <xdr:colOff>219075</xdr:colOff>
      <xdr:row>26</xdr:row>
      <xdr:rowOff>171450</xdr:rowOff>
    </xdr:to>
    <xdr:grpSp>
      <xdr:nvGrpSpPr>
        <xdr:cNvPr id="2838676" name="Group 19">
          <a:extLst>
            <a:ext uri="{FF2B5EF4-FFF2-40B4-BE49-F238E27FC236}">
              <a16:creationId xmlns:a16="http://schemas.microsoft.com/office/drawing/2014/main" id="{42E46851-16C9-460C-9EC4-DD532434AA0B}"/>
            </a:ext>
          </a:extLst>
        </xdr:cNvPr>
        <xdr:cNvGrpSpPr>
          <a:grpSpLocks/>
        </xdr:cNvGrpSpPr>
      </xdr:nvGrpSpPr>
      <xdr:grpSpPr bwMode="auto">
        <a:xfrm>
          <a:off x="228600" y="4419600"/>
          <a:ext cx="1828800" cy="342900"/>
          <a:chOff x="425825" y="2084294"/>
          <a:chExt cx="1143000" cy="336176"/>
        </a:xfrm>
      </xdr:grpSpPr>
      <xdr:sp macro="[0]!Goto_Consequences" textlink="">
        <xdr:nvSpPr>
          <xdr:cNvPr id="79" name="Rounded Rectangle 78">
            <a:extLst>
              <a:ext uri="{FF2B5EF4-FFF2-40B4-BE49-F238E27FC236}">
                <a16:creationId xmlns:a16="http://schemas.microsoft.com/office/drawing/2014/main" id="{C2F75AF5-3BF1-47A2-94AE-7BB15C757069}"/>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Consequences" textlink="">
        <xdr:nvSpPr>
          <xdr:cNvPr id="82" name="TextBox 81">
            <a:extLst>
              <a:ext uri="{FF2B5EF4-FFF2-40B4-BE49-F238E27FC236}">
                <a16:creationId xmlns:a16="http://schemas.microsoft.com/office/drawing/2014/main" id="{37B8B72F-382C-4140-8872-6309FA0A27B3}"/>
              </a:ext>
            </a:extLst>
          </xdr:cNvPr>
          <xdr:cNvSpPr txBox="1"/>
        </xdr:nvSpPr>
        <xdr:spPr>
          <a:xfrm>
            <a:off x="491309" y="2102970"/>
            <a:ext cx="1012031"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Suites cliniques</a:t>
            </a:r>
          </a:p>
        </xdr:txBody>
      </xdr:sp>
    </xdr:grpSp>
    <xdr:clientData/>
  </xdr:twoCellAnchor>
  <xdr:twoCellAnchor>
    <xdr:from>
      <xdr:col>1</xdr:col>
      <xdr:colOff>47625</xdr:colOff>
      <xdr:row>11</xdr:row>
      <xdr:rowOff>9525</xdr:rowOff>
    </xdr:from>
    <xdr:to>
      <xdr:col>4</xdr:col>
      <xdr:colOff>219075</xdr:colOff>
      <xdr:row>13</xdr:row>
      <xdr:rowOff>9525</xdr:rowOff>
    </xdr:to>
    <xdr:grpSp>
      <xdr:nvGrpSpPr>
        <xdr:cNvPr id="2838677" name="Group 22">
          <a:extLst>
            <a:ext uri="{FF2B5EF4-FFF2-40B4-BE49-F238E27FC236}">
              <a16:creationId xmlns:a16="http://schemas.microsoft.com/office/drawing/2014/main" id="{563B2BB3-38B4-4B26-BB9A-08DC22795B07}"/>
            </a:ext>
          </a:extLst>
        </xdr:cNvPr>
        <xdr:cNvGrpSpPr>
          <a:grpSpLocks/>
        </xdr:cNvGrpSpPr>
      </xdr:nvGrpSpPr>
      <xdr:grpSpPr bwMode="auto">
        <a:xfrm>
          <a:off x="228600" y="2000250"/>
          <a:ext cx="1828800" cy="323850"/>
          <a:chOff x="425825" y="2084294"/>
          <a:chExt cx="1143000" cy="336176"/>
        </a:xfrm>
      </xdr:grpSpPr>
      <xdr:sp macro="[0]!Goto_Background" textlink="">
        <xdr:nvSpPr>
          <xdr:cNvPr id="88" name="Rounded Rectangle 87">
            <a:extLst>
              <a:ext uri="{FF2B5EF4-FFF2-40B4-BE49-F238E27FC236}">
                <a16:creationId xmlns:a16="http://schemas.microsoft.com/office/drawing/2014/main" id="{6CDB2E7C-0097-490A-88E4-244E8EF110FF}"/>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ackground" textlink="">
        <xdr:nvSpPr>
          <xdr:cNvPr id="89" name="TextBox 88">
            <a:extLst>
              <a:ext uri="{FF2B5EF4-FFF2-40B4-BE49-F238E27FC236}">
                <a16:creationId xmlns:a16="http://schemas.microsoft.com/office/drawing/2014/main" id="{C8B1AFCE-2891-40CB-948A-78B654D8B291}"/>
              </a:ext>
            </a:extLst>
          </xdr:cNvPr>
          <xdr:cNvSpPr txBox="1"/>
        </xdr:nvSpPr>
        <xdr:spPr>
          <a:xfrm>
            <a:off x="461544" y="2104069"/>
            <a:ext cx="1095375" cy="257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Contexte</a:t>
            </a:r>
          </a:p>
        </xdr:txBody>
      </xdr:sp>
    </xdr:grpSp>
    <xdr:clientData/>
  </xdr:twoCellAnchor>
  <xdr:twoCellAnchor>
    <xdr:from>
      <xdr:col>1</xdr:col>
      <xdr:colOff>38100</xdr:colOff>
      <xdr:row>28</xdr:row>
      <xdr:rowOff>66675</xdr:rowOff>
    </xdr:from>
    <xdr:to>
      <xdr:col>4</xdr:col>
      <xdr:colOff>228600</xdr:colOff>
      <xdr:row>30</xdr:row>
      <xdr:rowOff>38100</xdr:rowOff>
    </xdr:to>
    <xdr:grpSp>
      <xdr:nvGrpSpPr>
        <xdr:cNvPr id="2838678" name="Group 25">
          <a:extLst>
            <a:ext uri="{FF2B5EF4-FFF2-40B4-BE49-F238E27FC236}">
              <a16:creationId xmlns:a16="http://schemas.microsoft.com/office/drawing/2014/main" id="{8C83D5B6-5A6C-400A-BE0F-315537259A9D}"/>
            </a:ext>
          </a:extLst>
        </xdr:cNvPr>
        <xdr:cNvGrpSpPr>
          <a:grpSpLocks/>
        </xdr:cNvGrpSpPr>
      </xdr:nvGrpSpPr>
      <xdr:grpSpPr bwMode="auto">
        <a:xfrm>
          <a:off x="219075" y="5010150"/>
          <a:ext cx="1847850" cy="342900"/>
          <a:chOff x="425825" y="2084294"/>
          <a:chExt cx="1143000" cy="336176"/>
        </a:xfrm>
      </xdr:grpSpPr>
      <xdr:sp macro="[0]!Goto_BIA" textlink="">
        <xdr:nvSpPr>
          <xdr:cNvPr id="95" name="Rounded Rectangle 94">
            <a:extLst>
              <a:ext uri="{FF2B5EF4-FFF2-40B4-BE49-F238E27FC236}">
                <a16:creationId xmlns:a16="http://schemas.microsoft.com/office/drawing/2014/main" id="{05760F3F-5DF1-4874-B066-FF8AF4FA1740}"/>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IA" textlink="">
        <xdr:nvSpPr>
          <xdr:cNvPr id="98" name="TextBox 97">
            <a:extLst>
              <a:ext uri="{FF2B5EF4-FFF2-40B4-BE49-F238E27FC236}">
                <a16:creationId xmlns:a16="http://schemas.microsoft.com/office/drawing/2014/main" id="{43DAE7BE-3498-4A9B-AFCF-E1291837E889}"/>
              </a:ext>
            </a:extLst>
          </xdr:cNvPr>
          <xdr:cNvSpPr txBox="1"/>
        </xdr:nvSpPr>
        <xdr:spPr>
          <a:xfrm>
            <a:off x="490634" y="2102970"/>
            <a:ext cx="1013381"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Résultats du AIB</a:t>
            </a:r>
          </a:p>
        </xdr:txBody>
      </xdr:sp>
    </xdr:grpSp>
    <xdr:clientData/>
  </xdr:twoCellAnchor>
  <xdr:twoCellAnchor>
    <xdr:from>
      <xdr:col>1</xdr:col>
      <xdr:colOff>28575</xdr:colOff>
      <xdr:row>31</xdr:row>
      <xdr:rowOff>28575</xdr:rowOff>
    </xdr:from>
    <xdr:to>
      <xdr:col>4</xdr:col>
      <xdr:colOff>228600</xdr:colOff>
      <xdr:row>33</xdr:row>
      <xdr:rowOff>76200</xdr:rowOff>
    </xdr:to>
    <xdr:grpSp>
      <xdr:nvGrpSpPr>
        <xdr:cNvPr id="2838679" name="Group 28">
          <a:extLst>
            <a:ext uri="{FF2B5EF4-FFF2-40B4-BE49-F238E27FC236}">
              <a16:creationId xmlns:a16="http://schemas.microsoft.com/office/drawing/2014/main" id="{58322D32-AF85-441C-B918-5D1CFF035026}"/>
            </a:ext>
          </a:extLst>
        </xdr:cNvPr>
        <xdr:cNvGrpSpPr>
          <a:grpSpLocks/>
        </xdr:cNvGrpSpPr>
      </xdr:nvGrpSpPr>
      <xdr:grpSpPr bwMode="auto">
        <a:xfrm>
          <a:off x="209550" y="5610225"/>
          <a:ext cx="1857375" cy="342900"/>
          <a:chOff x="425825" y="2084294"/>
          <a:chExt cx="1143000" cy="336176"/>
        </a:xfrm>
      </xdr:grpSpPr>
      <xdr:sp macro="[0]!Goto_WCS" textlink="">
        <xdr:nvSpPr>
          <xdr:cNvPr id="100" name="Rounded Rectangle 99">
            <a:extLst>
              <a:ext uri="{FF2B5EF4-FFF2-40B4-BE49-F238E27FC236}">
                <a16:creationId xmlns:a16="http://schemas.microsoft.com/office/drawing/2014/main" id="{261B530D-772B-4C9F-9606-32B68715729C}"/>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WCS" textlink="">
        <xdr:nvSpPr>
          <xdr:cNvPr id="101" name="TextBox 100">
            <a:extLst>
              <a:ext uri="{FF2B5EF4-FFF2-40B4-BE49-F238E27FC236}">
                <a16:creationId xmlns:a16="http://schemas.microsoft.com/office/drawing/2014/main" id="{643A7097-29F8-4898-A03A-DB3FD06E277A}"/>
              </a:ext>
            </a:extLst>
          </xdr:cNvPr>
          <xdr:cNvSpPr txBox="1"/>
        </xdr:nvSpPr>
        <xdr:spPr>
          <a:xfrm>
            <a:off x="490302" y="2102970"/>
            <a:ext cx="1014046"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APS</a:t>
            </a:r>
          </a:p>
        </xdr:txBody>
      </xdr:sp>
    </xdr:grpSp>
    <xdr:clientData/>
  </xdr:twoCellAnchor>
  <xdr:twoCellAnchor editAs="oneCell">
    <xdr:from>
      <xdr:col>5</xdr:col>
      <xdr:colOff>819150</xdr:colOff>
      <xdr:row>1</xdr:row>
      <xdr:rowOff>47625</xdr:rowOff>
    </xdr:from>
    <xdr:to>
      <xdr:col>12</xdr:col>
      <xdr:colOff>819150</xdr:colOff>
      <xdr:row>3</xdr:row>
      <xdr:rowOff>133350</xdr:rowOff>
    </xdr:to>
    <xdr:grpSp>
      <xdr:nvGrpSpPr>
        <xdr:cNvPr id="2838680" name="Group 32">
          <a:extLst>
            <a:ext uri="{FF2B5EF4-FFF2-40B4-BE49-F238E27FC236}">
              <a16:creationId xmlns:a16="http://schemas.microsoft.com/office/drawing/2014/main" id="{C2926DB3-68ED-4DEC-9C43-4DF0B2FB4637}"/>
            </a:ext>
          </a:extLst>
        </xdr:cNvPr>
        <xdr:cNvGrpSpPr>
          <a:grpSpLocks/>
        </xdr:cNvGrpSpPr>
      </xdr:nvGrpSpPr>
      <xdr:grpSpPr bwMode="auto">
        <a:xfrm>
          <a:off x="3267075" y="238125"/>
          <a:ext cx="6886575" cy="466725"/>
          <a:chOff x="425825" y="2084294"/>
          <a:chExt cx="1143000" cy="336176"/>
        </a:xfrm>
      </xdr:grpSpPr>
      <xdr:sp macro="" textlink="">
        <xdr:nvSpPr>
          <xdr:cNvPr id="104" name="Rounded Rectangle 103">
            <a:extLst>
              <a:ext uri="{FF2B5EF4-FFF2-40B4-BE49-F238E27FC236}">
                <a16:creationId xmlns:a16="http://schemas.microsoft.com/office/drawing/2014/main" id="{AB9C6AE1-C734-4157-8710-6F4EEFB7E404}"/>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105" name="TextBox 104">
            <a:extLst>
              <a:ext uri="{FF2B5EF4-FFF2-40B4-BE49-F238E27FC236}">
                <a16:creationId xmlns:a16="http://schemas.microsoft.com/office/drawing/2014/main" id="{EB52E90A-652F-426D-B782-83FB98540FAF}"/>
              </a:ext>
            </a:extLst>
          </xdr:cNvPr>
          <xdr:cNvSpPr txBox="1"/>
        </xdr:nvSpPr>
        <xdr:spPr>
          <a:xfrm>
            <a:off x="493804" y="2104876"/>
            <a:ext cx="1007041" cy="24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2000" b="1">
                <a:solidFill>
                  <a:schemeClr val="bg1"/>
                </a:solidFill>
              </a:rPr>
              <a:t>Structure</a:t>
            </a:r>
          </a:p>
        </xdr:txBody>
      </xdr:sp>
    </xdr:grpSp>
    <xdr:clientData/>
  </xdr:twoCellAnchor>
  <xdr:twoCellAnchor>
    <xdr:from>
      <xdr:col>1</xdr:col>
      <xdr:colOff>38100</xdr:colOff>
      <xdr:row>34</xdr:row>
      <xdr:rowOff>152400</xdr:rowOff>
    </xdr:from>
    <xdr:to>
      <xdr:col>4</xdr:col>
      <xdr:colOff>228600</xdr:colOff>
      <xdr:row>37</xdr:row>
      <xdr:rowOff>19050</xdr:rowOff>
    </xdr:to>
    <xdr:grpSp>
      <xdr:nvGrpSpPr>
        <xdr:cNvPr id="2838681" name="Group 25">
          <a:extLst>
            <a:ext uri="{FF2B5EF4-FFF2-40B4-BE49-F238E27FC236}">
              <a16:creationId xmlns:a16="http://schemas.microsoft.com/office/drawing/2014/main" id="{43272E53-FFAF-4CA4-ABB6-916B543D108E}"/>
            </a:ext>
          </a:extLst>
        </xdr:cNvPr>
        <xdr:cNvGrpSpPr>
          <a:grpSpLocks/>
        </xdr:cNvGrpSpPr>
      </xdr:nvGrpSpPr>
      <xdr:grpSpPr bwMode="auto">
        <a:xfrm>
          <a:off x="219075" y="6219825"/>
          <a:ext cx="1847850" cy="352425"/>
          <a:chOff x="425825" y="2084294"/>
          <a:chExt cx="1143000" cy="336176"/>
        </a:xfrm>
      </xdr:grpSpPr>
      <xdr:sp macro="[0]!Goto_References" textlink="">
        <xdr:nvSpPr>
          <xdr:cNvPr id="107" name="Rounded Rectangle 106">
            <a:extLst>
              <a:ext uri="{FF2B5EF4-FFF2-40B4-BE49-F238E27FC236}">
                <a16:creationId xmlns:a16="http://schemas.microsoft.com/office/drawing/2014/main" id="{9A8E7DA4-BED3-442A-9AD2-572354051E4A}"/>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References" textlink="">
        <xdr:nvSpPr>
          <xdr:cNvPr id="108" name="TextBox 107">
            <a:extLst>
              <a:ext uri="{FF2B5EF4-FFF2-40B4-BE49-F238E27FC236}">
                <a16:creationId xmlns:a16="http://schemas.microsoft.com/office/drawing/2014/main" id="{D1D89E51-5FCF-4B3D-854B-F1606FE58324}"/>
              </a:ext>
            </a:extLst>
          </xdr:cNvPr>
          <xdr:cNvSpPr txBox="1"/>
        </xdr:nvSpPr>
        <xdr:spPr>
          <a:xfrm>
            <a:off x="490634" y="2102466"/>
            <a:ext cx="1013381" cy="25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Références</a:t>
            </a:r>
          </a:p>
        </xdr:txBody>
      </xdr:sp>
    </xdr:grpSp>
    <xdr:clientData/>
  </xdr:twoCellAnchor>
  <xdr:twoCellAnchor>
    <xdr:from>
      <xdr:col>1</xdr:col>
      <xdr:colOff>28575</xdr:colOff>
      <xdr:row>38</xdr:row>
      <xdr:rowOff>95250</xdr:rowOff>
    </xdr:from>
    <xdr:to>
      <xdr:col>4</xdr:col>
      <xdr:colOff>228600</xdr:colOff>
      <xdr:row>40</xdr:row>
      <xdr:rowOff>85725</xdr:rowOff>
    </xdr:to>
    <xdr:grpSp>
      <xdr:nvGrpSpPr>
        <xdr:cNvPr id="2838682" name="Group 28">
          <a:extLst>
            <a:ext uri="{FF2B5EF4-FFF2-40B4-BE49-F238E27FC236}">
              <a16:creationId xmlns:a16="http://schemas.microsoft.com/office/drawing/2014/main" id="{2CC9E0A4-BE79-4359-A38A-7FBBF2E78058}"/>
            </a:ext>
          </a:extLst>
        </xdr:cNvPr>
        <xdr:cNvGrpSpPr>
          <a:grpSpLocks/>
        </xdr:cNvGrpSpPr>
      </xdr:nvGrpSpPr>
      <xdr:grpSpPr bwMode="auto">
        <a:xfrm>
          <a:off x="209550" y="6829425"/>
          <a:ext cx="1857375" cy="352425"/>
          <a:chOff x="425825" y="2084294"/>
          <a:chExt cx="1143000" cy="336176"/>
        </a:xfrm>
      </xdr:grpSpPr>
      <xdr:sp macro="[0]!Goto_Referencias" textlink="">
        <xdr:nvSpPr>
          <xdr:cNvPr id="110" name="Rounded Rectangle 109">
            <a:extLst>
              <a:ext uri="{FF2B5EF4-FFF2-40B4-BE49-F238E27FC236}">
                <a16:creationId xmlns:a16="http://schemas.microsoft.com/office/drawing/2014/main" id="{DE356A40-C8F2-4BAB-AD9D-44CFE74F54F5}"/>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Disclaimers" textlink="">
        <xdr:nvSpPr>
          <xdr:cNvPr id="111" name="TextBox 110">
            <a:extLst>
              <a:ext uri="{FF2B5EF4-FFF2-40B4-BE49-F238E27FC236}">
                <a16:creationId xmlns:a16="http://schemas.microsoft.com/office/drawing/2014/main" id="{6ED056F4-022F-49F7-BB35-6184A3091FD8}"/>
              </a:ext>
            </a:extLst>
          </xdr:cNvPr>
          <xdr:cNvSpPr txBox="1"/>
        </xdr:nvSpPr>
        <xdr:spPr>
          <a:xfrm>
            <a:off x="490302" y="2102466"/>
            <a:ext cx="1014046" cy="25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Avertissements</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247650</xdr:colOff>
      <xdr:row>0</xdr:row>
      <xdr:rowOff>142875</xdr:rowOff>
    </xdr:from>
    <xdr:to>
      <xdr:col>17</xdr:col>
      <xdr:colOff>342900</xdr:colOff>
      <xdr:row>4</xdr:row>
      <xdr:rowOff>104775</xdr:rowOff>
    </xdr:to>
    <xdr:pic macro="[0]!Goto_Exit">
      <xdr:nvPicPr>
        <xdr:cNvPr id="2757576" name="Picture 31">
          <a:extLst>
            <a:ext uri="{FF2B5EF4-FFF2-40B4-BE49-F238E27FC236}">
              <a16:creationId xmlns:a16="http://schemas.microsoft.com/office/drawing/2014/main" id="{A46CEF0E-558A-42FC-ACB2-9A9749330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82350" y="142875"/>
          <a:ext cx="7429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7</xdr:row>
      <xdr:rowOff>47625</xdr:rowOff>
    </xdr:from>
    <xdr:to>
      <xdr:col>3</xdr:col>
      <xdr:colOff>523875</xdr:colOff>
      <xdr:row>8</xdr:row>
      <xdr:rowOff>190500</xdr:rowOff>
    </xdr:to>
    <xdr:grpSp>
      <xdr:nvGrpSpPr>
        <xdr:cNvPr id="2757577" name="Group 7">
          <a:extLst>
            <a:ext uri="{FF2B5EF4-FFF2-40B4-BE49-F238E27FC236}">
              <a16:creationId xmlns:a16="http://schemas.microsoft.com/office/drawing/2014/main" id="{FF4EEEB2-EB0F-4DEF-9FD3-9DB12FFE25AF}"/>
            </a:ext>
          </a:extLst>
        </xdr:cNvPr>
        <xdr:cNvGrpSpPr>
          <a:grpSpLocks/>
        </xdr:cNvGrpSpPr>
      </xdr:nvGrpSpPr>
      <xdr:grpSpPr bwMode="auto">
        <a:xfrm>
          <a:off x="238125" y="1381125"/>
          <a:ext cx="1819275" cy="342900"/>
          <a:chOff x="425825" y="2084294"/>
          <a:chExt cx="1143000" cy="336176"/>
        </a:xfrm>
      </xdr:grpSpPr>
      <xdr:sp macro="[0]!Goto_Home" textlink="">
        <xdr:nvSpPr>
          <xdr:cNvPr id="41" name="Rounded Rectangle 40">
            <a:extLst>
              <a:ext uri="{FF2B5EF4-FFF2-40B4-BE49-F238E27FC236}">
                <a16:creationId xmlns:a16="http://schemas.microsoft.com/office/drawing/2014/main" id="{99B57B5A-ED3E-481B-AD43-0B17B40F90F0}"/>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Home" textlink="">
        <xdr:nvSpPr>
          <xdr:cNvPr id="44" name="TextBox 43">
            <a:extLst>
              <a:ext uri="{FF2B5EF4-FFF2-40B4-BE49-F238E27FC236}">
                <a16:creationId xmlns:a16="http://schemas.microsoft.com/office/drawing/2014/main" id="{9BD22367-FA50-4915-8D64-342EA64798EE}"/>
              </a:ext>
            </a:extLst>
          </xdr:cNvPr>
          <xdr:cNvSpPr txBox="1"/>
        </xdr:nvSpPr>
        <xdr:spPr>
          <a:xfrm>
            <a:off x="491652" y="2102970"/>
            <a:ext cx="1011346"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Accueil</a:t>
            </a:r>
          </a:p>
        </xdr:txBody>
      </xdr:sp>
    </xdr:grpSp>
    <xdr:clientData/>
  </xdr:twoCellAnchor>
  <xdr:twoCellAnchor>
    <xdr:from>
      <xdr:col>1</xdr:col>
      <xdr:colOff>38100</xdr:colOff>
      <xdr:row>12</xdr:row>
      <xdr:rowOff>28575</xdr:rowOff>
    </xdr:from>
    <xdr:to>
      <xdr:col>3</xdr:col>
      <xdr:colOff>533400</xdr:colOff>
      <xdr:row>13</xdr:row>
      <xdr:rowOff>209550</xdr:rowOff>
    </xdr:to>
    <xdr:grpSp>
      <xdr:nvGrpSpPr>
        <xdr:cNvPr id="2757578" name="Group 10">
          <a:extLst>
            <a:ext uri="{FF2B5EF4-FFF2-40B4-BE49-F238E27FC236}">
              <a16:creationId xmlns:a16="http://schemas.microsoft.com/office/drawing/2014/main" id="{6C218870-D214-43F1-9DDD-D3C3D5CDB725}"/>
            </a:ext>
          </a:extLst>
        </xdr:cNvPr>
        <xdr:cNvGrpSpPr>
          <a:grpSpLocks/>
        </xdr:cNvGrpSpPr>
      </xdr:nvGrpSpPr>
      <xdr:grpSpPr bwMode="auto">
        <a:xfrm>
          <a:off x="219075" y="2600325"/>
          <a:ext cx="1847850" cy="323850"/>
          <a:chOff x="425825" y="2084294"/>
          <a:chExt cx="1143000" cy="345552"/>
        </a:xfrm>
      </xdr:grpSpPr>
      <xdr:sp macro="[0]!Goto_Objectives" textlink="">
        <xdr:nvSpPr>
          <xdr:cNvPr id="50" name="Rounded Rectangle 49">
            <a:extLst>
              <a:ext uri="{FF2B5EF4-FFF2-40B4-BE49-F238E27FC236}">
                <a16:creationId xmlns:a16="http://schemas.microsoft.com/office/drawing/2014/main" id="{B21F7135-B6CC-4C22-9F18-91AD3DCDD37D}"/>
              </a:ext>
            </a:extLst>
          </xdr:cNvPr>
          <xdr:cNvSpPr/>
        </xdr:nvSpPr>
        <xdr:spPr>
          <a:xfrm>
            <a:off x="425825" y="2084294"/>
            <a:ext cx="1143000" cy="335389"/>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Objectives" textlink="">
        <xdr:nvSpPr>
          <xdr:cNvPr id="53" name="TextBox 52">
            <a:extLst>
              <a:ext uri="{FF2B5EF4-FFF2-40B4-BE49-F238E27FC236}">
                <a16:creationId xmlns:a16="http://schemas.microsoft.com/office/drawing/2014/main" id="{FAF6A028-402B-4D5F-B49D-BB2CEF5DF165}"/>
              </a:ext>
            </a:extLst>
          </xdr:cNvPr>
          <xdr:cNvSpPr txBox="1"/>
        </xdr:nvSpPr>
        <xdr:spPr>
          <a:xfrm>
            <a:off x="490634" y="2104621"/>
            <a:ext cx="1072299" cy="325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Object. &amp; Méthodes</a:t>
            </a:r>
          </a:p>
        </xdr:txBody>
      </xdr:sp>
    </xdr:grpSp>
    <xdr:clientData/>
  </xdr:twoCellAnchor>
  <xdr:twoCellAnchor>
    <xdr:from>
      <xdr:col>1</xdr:col>
      <xdr:colOff>47625</xdr:colOff>
      <xdr:row>18</xdr:row>
      <xdr:rowOff>95250</xdr:rowOff>
    </xdr:from>
    <xdr:to>
      <xdr:col>3</xdr:col>
      <xdr:colOff>523875</xdr:colOff>
      <xdr:row>20</xdr:row>
      <xdr:rowOff>66675</xdr:rowOff>
    </xdr:to>
    <xdr:grpSp>
      <xdr:nvGrpSpPr>
        <xdr:cNvPr id="2757579" name="Group 13">
          <a:extLst>
            <a:ext uri="{FF2B5EF4-FFF2-40B4-BE49-F238E27FC236}">
              <a16:creationId xmlns:a16="http://schemas.microsoft.com/office/drawing/2014/main" id="{F6AA7645-8E31-4E59-A4D9-245A43A8EA10}"/>
            </a:ext>
          </a:extLst>
        </xdr:cNvPr>
        <xdr:cNvGrpSpPr>
          <a:grpSpLocks/>
        </xdr:cNvGrpSpPr>
      </xdr:nvGrpSpPr>
      <xdr:grpSpPr bwMode="auto">
        <a:xfrm>
          <a:off x="228600" y="3819525"/>
          <a:ext cx="1828800" cy="342900"/>
          <a:chOff x="425825" y="2084294"/>
          <a:chExt cx="1143000" cy="336176"/>
        </a:xfrm>
      </xdr:grpSpPr>
      <xdr:sp macro="[0]!Goto_Mesh" textlink="">
        <xdr:nvSpPr>
          <xdr:cNvPr id="59" name="Rounded Rectangle 58">
            <a:extLst>
              <a:ext uri="{FF2B5EF4-FFF2-40B4-BE49-F238E27FC236}">
                <a16:creationId xmlns:a16="http://schemas.microsoft.com/office/drawing/2014/main" id="{B648652D-69E5-4830-BDC7-9A3F3A8012E4}"/>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Mesh" textlink="">
        <xdr:nvSpPr>
          <xdr:cNvPr id="62" name="TextBox 61">
            <a:extLst>
              <a:ext uri="{FF2B5EF4-FFF2-40B4-BE49-F238E27FC236}">
                <a16:creationId xmlns:a16="http://schemas.microsoft.com/office/drawing/2014/main" id="{95389E46-3724-4D6E-87A3-B96B39FB99E7}"/>
              </a:ext>
            </a:extLst>
          </xdr:cNvPr>
          <xdr:cNvSpPr txBox="1"/>
        </xdr:nvSpPr>
        <xdr:spPr>
          <a:xfrm>
            <a:off x="461544" y="2102970"/>
            <a:ext cx="1065609" cy="26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Choix de la prothèse</a:t>
            </a:r>
          </a:p>
        </xdr:txBody>
      </xdr:sp>
    </xdr:grpSp>
    <xdr:clientData/>
  </xdr:twoCellAnchor>
  <xdr:twoCellAnchor>
    <xdr:from>
      <xdr:col>1</xdr:col>
      <xdr:colOff>38100</xdr:colOff>
      <xdr:row>14</xdr:row>
      <xdr:rowOff>228600</xdr:rowOff>
    </xdr:from>
    <xdr:to>
      <xdr:col>3</xdr:col>
      <xdr:colOff>533400</xdr:colOff>
      <xdr:row>16</xdr:row>
      <xdr:rowOff>200025</xdr:rowOff>
    </xdr:to>
    <xdr:grpSp>
      <xdr:nvGrpSpPr>
        <xdr:cNvPr id="2757580" name="Group 16">
          <a:extLst>
            <a:ext uri="{FF2B5EF4-FFF2-40B4-BE49-F238E27FC236}">
              <a16:creationId xmlns:a16="http://schemas.microsoft.com/office/drawing/2014/main" id="{35E20838-9B8F-4E25-9E02-748A6756C5BB}"/>
            </a:ext>
          </a:extLst>
        </xdr:cNvPr>
        <xdr:cNvGrpSpPr>
          <a:grpSpLocks/>
        </xdr:cNvGrpSpPr>
      </xdr:nvGrpSpPr>
      <xdr:grpSpPr bwMode="auto">
        <a:xfrm>
          <a:off x="219075" y="3209925"/>
          <a:ext cx="1847850" cy="342900"/>
          <a:chOff x="425825" y="2084294"/>
          <a:chExt cx="1143000" cy="336176"/>
        </a:xfrm>
      </xdr:grpSpPr>
      <xdr:sp macro="[0]!Goto_Structure" textlink="">
        <xdr:nvSpPr>
          <xdr:cNvPr id="66" name="Rounded Rectangle 65">
            <a:extLst>
              <a:ext uri="{FF2B5EF4-FFF2-40B4-BE49-F238E27FC236}">
                <a16:creationId xmlns:a16="http://schemas.microsoft.com/office/drawing/2014/main" id="{2B6DD427-2AF4-471E-B17A-D549E01A998B}"/>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Structure" textlink="">
        <xdr:nvSpPr>
          <xdr:cNvPr id="69" name="TextBox 68">
            <a:extLst>
              <a:ext uri="{FF2B5EF4-FFF2-40B4-BE49-F238E27FC236}">
                <a16:creationId xmlns:a16="http://schemas.microsoft.com/office/drawing/2014/main" id="{D811F222-9FBE-4FAE-ABD7-8773304F4570}"/>
              </a:ext>
            </a:extLst>
          </xdr:cNvPr>
          <xdr:cNvSpPr txBox="1"/>
        </xdr:nvSpPr>
        <xdr:spPr>
          <a:xfrm>
            <a:off x="490634" y="2102970"/>
            <a:ext cx="1013381"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Structure</a:t>
            </a:r>
          </a:p>
        </xdr:txBody>
      </xdr:sp>
    </xdr:grpSp>
    <xdr:clientData/>
  </xdr:twoCellAnchor>
  <xdr:twoCellAnchor>
    <xdr:from>
      <xdr:col>1</xdr:col>
      <xdr:colOff>47625</xdr:colOff>
      <xdr:row>21</xdr:row>
      <xdr:rowOff>85725</xdr:rowOff>
    </xdr:from>
    <xdr:to>
      <xdr:col>3</xdr:col>
      <xdr:colOff>523875</xdr:colOff>
      <xdr:row>23</xdr:row>
      <xdr:rowOff>66675</xdr:rowOff>
    </xdr:to>
    <xdr:grpSp>
      <xdr:nvGrpSpPr>
        <xdr:cNvPr id="2757581" name="Group 19">
          <a:extLst>
            <a:ext uri="{FF2B5EF4-FFF2-40B4-BE49-F238E27FC236}">
              <a16:creationId xmlns:a16="http://schemas.microsoft.com/office/drawing/2014/main" id="{132C0103-3A2D-4A94-9ADA-6CACD0B60EE5}"/>
            </a:ext>
          </a:extLst>
        </xdr:cNvPr>
        <xdr:cNvGrpSpPr>
          <a:grpSpLocks/>
        </xdr:cNvGrpSpPr>
      </xdr:nvGrpSpPr>
      <xdr:grpSpPr bwMode="auto">
        <a:xfrm>
          <a:off x="228600" y="4448175"/>
          <a:ext cx="1828800" cy="352425"/>
          <a:chOff x="425825" y="2084294"/>
          <a:chExt cx="1143000" cy="336176"/>
        </a:xfrm>
      </xdr:grpSpPr>
      <xdr:sp macro="[0]!Goto_Consequences" textlink="">
        <xdr:nvSpPr>
          <xdr:cNvPr id="73" name="Rounded Rectangle 72">
            <a:extLst>
              <a:ext uri="{FF2B5EF4-FFF2-40B4-BE49-F238E27FC236}">
                <a16:creationId xmlns:a16="http://schemas.microsoft.com/office/drawing/2014/main" id="{6120963E-807F-41BC-B341-C9D93DB399BF}"/>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Consequences" textlink="">
        <xdr:nvSpPr>
          <xdr:cNvPr id="74" name="TextBox 73">
            <a:extLst>
              <a:ext uri="{FF2B5EF4-FFF2-40B4-BE49-F238E27FC236}">
                <a16:creationId xmlns:a16="http://schemas.microsoft.com/office/drawing/2014/main" id="{5F4DFFB0-4D6A-41A9-916D-0E45B154DF54}"/>
              </a:ext>
            </a:extLst>
          </xdr:cNvPr>
          <xdr:cNvSpPr txBox="1"/>
        </xdr:nvSpPr>
        <xdr:spPr>
          <a:xfrm>
            <a:off x="491309" y="2102466"/>
            <a:ext cx="1012031" cy="25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Suites cliniques</a:t>
            </a:r>
          </a:p>
        </xdr:txBody>
      </xdr:sp>
    </xdr:grpSp>
    <xdr:clientData/>
  </xdr:twoCellAnchor>
  <xdr:twoCellAnchor>
    <xdr:from>
      <xdr:col>1</xdr:col>
      <xdr:colOff>47625</xdr:colOff>
      <xdr:row>10</xdr:row>
      <xdr:rowOff>9525</xdr:rowOff>
    </xdr:from>
    <xdr:to>
      <xdr:col>3</xdr:col>
      <xdr:colOff>523875</xdr:colOff>
      <xdr:row>11</xdr:row>
      <xdr:rowOff>76200</xdr:rowOff>
    </xdr:to>
    <xdr:grpSp>
      <xdr:nvGrpSpPr>
        <xdr:cNvPr id="2757582" name="Group 22">
          <a:extLst>
            <a:ext uri="{FF2B5EF4-FFF2-40B4-BE49-F238E27FC236}">
              <a16:creationId xmlns:a16="http://schemas.microsoft.com/office/drawing/2014/main" id="{97F2E15D-3B27-40AA-A068-EEDC8C2C7BEF}"/>
            </a:ext>
          </a:extLst>
        </xdr:cNvPr>
        <xdr:cNvGrpSpPr>
          <a:grpSpLocks/>
        </xdr:cNvGrpSpPr>
      </xdr:nvGrpSpPr>
      <xdr:grpSpPr bwMode="auto">
        <a:xfrm>
          <a:off x="228600" y="2009775"/>
          <a:ext cx="1828800" cy="323850"/>
          <a:chOff x="425825" y="2084294"/>
          <a:chExt cx="1143000" cy="336176"/>
        </a:xfrm>
      </xdr:grpSpPr>
      <xdr:sp macro="[0]!Goto_Background" textlink="">
        <xdr:nvSpPr>
          <xdr:cNvPr id="76" name="Rounded Rectangle 75">
            <a:extLst>
              <a:ext uri="{FF2B5EF4-FFF2-40B4-BE49-F238E27FC236}">
                <a16:creationId xmlns:a16="http://schemas.microsoft.com/office/drawing/2014/main" id="{3C3B2F42-654F-443E-B457-099D11954245}"/>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ackground" textlink="">
        <xdr:nvSpPr>
          <xdr:cNvPr id="77" name="TextBox 76">
            <a:extLst>
              <a:ext uri="{FF2B5EF4-FFF2-40B4-BE49-F238E27FC236}">
                <a16:creationId xmlns:a16="http://schemas.microsoft.com/office/drawing/2014/main" id="{A5A8D714-359E-494C-9C66-D4F065A7EB6A}"/>
              </a:ext>
            </a:extLst>
          </xdr:cNvPr>
          <xdr:cNvSpPr txBox="1"/>
        </xdr:nvSpPr>
        <xdr:spPr>
          <a:xfrm>
            <a:off x="461544" y="2104069"/>
            <a:ext cx="1095375" cy="257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Contexte</a:t>
            </a:r>
          </a:p>
        </xdr:txBody>
      </xdr:sp>
    </xdr:grpSp>
    <xdr:clientData/>
  </xdr:twoCellAnchor>
  <xdr:twoCellAnchor>
    <xdr:from>
      <xdr:col>1</xdr:col>
      <xdr:colOff>38100</xdr:colOff>
      <xdr:row>24</xdr:row>
      <xdr:rowOff>209550</xdr:rowOff>
    </xdr:from>
    <xdr:to>
      <xdr:col>3</xdr:col>
      <xdr:colOff>533400</xdr:colOff>
      <xdr:row>26</xdr:row>
      <xdr:rowOff>180975</xdr:rowOff>
    </xdr:to>
    <xdr:grpSp>
      <xdr:nvGrpSpPr>
        <xdr:cNvPr id="2757583" name="Group 25">
          <a:extLst>
            <a:ext uri="{FF2B5EF4-FFF2-40B4-BE49-F238E27FC236}">
              <a16:creationId xmlns:a16="http://schemas.microsoft.com/office/drawing/2014/main" id="{FBC773CE-8302-4741-A28D-D522EF6378CB}"/>
            </a:ext>
          </a:extLst>
        </xdr:cNvPr>
        <xdr:cNvGrpSpPr>
          <a:grpSpLocks/>
        </xdr:cNvGrpSpPr>
      </xdr:nvGrpSpPr>
      <xdr:grpSpPr bwMode="auto">
        <a:xfrm>
          <a:off x="219075" y="5048250"/>
          <a:ext cx="1847850" cy="342900"/>
          <a:chOff x="425825" y="2084294"/>
          <a:chExt cx="1143000" cy="336176"/>
        </a:xfrm>
      </xdr:grpSpPr>
      <xdr:sp macro="[0]!Goto_BIA" textlink="">
        <xdr:nvSpPr>
          <xdr:cNvPr id="79" name="Rounded Rectangle 78">
            <a:extLst>
              <a:ext uri="{FF2B5EF4-FFF2-40B4-BE49-F238E27FC236}">
                <a16:creationId xmlns:a16="http://schemas.microsoft.com/office/drawing/2014/main" id="{C47E6A67-B505-4F79-9D30-FA68155AA9F5}"/>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IA" textlink="">
        <xdr:nvSpPr>
          <xdr:cNvPr id="80" name="TextBox 79">
            <a:extLst>
              <a:ext uri="{FF2B5EF4-FFF2-40B4-BE49-F238E27FC236}">
                <a16:creationId xmlns:a16="http://schemas.microsoft.com/office/drawing/2014/main" id="{3AE8EF90-3F0E-4CF6-806C-F4EA10C43C35}"/>
              </a:ext>
            </a:extLst>
          </xdr:cNvPr>
          <xdr:cNvSpPr txBox="1"/>
        </xdr:nvSpPr>
        <xdr:spPr>
          <a:xfrm>
            <a:off x="490634" y="2102970"/>
            <a:ext cx="1013381"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Résultats du AIB</a:t>
            </a:r>
          </a:p>
        </xdr:txBody>
      </xdr:sp>
    </xdr:grpSp>
    <xdr:clientData/>
  </xdr:twoCellAnchor>
  <xdr:twoCellAnchor>
    <xdr:from>
      <xdr:col>1</xdr:col>
      <xdr:colOff>28575</xdr:colOff>
      <xdr:row>27</xdr:row>
      <xdr:rowOff>171450</xdr:rowOff>
    </xdr:from>
    <xdr:to>
      <xdr:col>3</xdr:col>
      <xdr:colOff>533400</xdr:colOff>
      <xdr:row>29</xdr:row>
      <xdr:rowOff>114300</xdr:rowOff>
    </xdr:to>
    <xdr:grpSp>
      <xdr:nvGrpSpPr>
        <xdr:cNvPr id="2757584" name="Group 28">
          <a:extLst>
            <a:ext uri="{FF2B5EF4-FFF2-40B4-BE49-F238E27FC236}">
              <a16:creationId xmlns:a16="http://schemas.microsoft.com/office/drawing/2014/main" id="{5A5DC73E-8BDD-4134-B271-2C44EB28DFFC}"/>
            </a:ext>
          </a:extLst>
        </xdr:cNvPr>
        <xdr:cNvGrpSpPr>
          <a:grpSpLocks/>
        </xdr:cNvGrpSpPr>
      </xdr:nvGrpSpPr>
      <xdr:grpSpPr bwMode="auto">
        <a:xfrm>
          <a:off x="209550" y="5648325"/>
          <a:ext cx="1857375" cy="342900"/>
          <a:chOff x="425825" y="2084294"/>
          <a:chExt cx="1143000" cy="336176"/>
        </a:xfrm>
      </xdr:grpSpPr>
      <xdr:sp macro="[0]!Goto_WCS" textlink="">
        <xdr:nvSpPr>
          <xdr:cNvPr id="82" name="Rounded Rectangle 81">
            <a:extLst>
              <a:ext uri="{FF2B5EF4-FFF2-40B4-BE49-F238E27FC236}">
                <a16:creationId xmlns:a16="http://schemas.microsoft.com/office/drawing/2014/main" id="{8CBDB22B-5D74-49BC-8433-87A3EBBD6F8F}"/>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WCS" textlink="">
        <xdr:nvSpPr>
          <xdr:cNvPr id="83" name="TextBox 82">
            <a:extLst>
              <a:ext uri="{FF2B5EF4-FFF2-40B4-BE49-F238E27FC236}">
                <a16:creationId xmlns:a16="http://schemas.microsoft.com/office/drawing/2014/main" id="{D1DA7D65-3258-48CF-A409-41992374D77F}"/>
              </a:ext>
            </a:extLst>
          </xdr:cNvPr>
          <xdr:cNvSpPr txBox="1"/>
        </xdr:nvSpPr>
        <xdr:spPr>
          <a:xfrm>
            <a:off x="490302" y="2102970"/>
            <a:ext cx="1014046"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APS</a:t>
            </a:r>
          </a:p>
        </xdr:txBody>
      </xdr:sp>
    </xdr:grpSp>
    <xdr:clientData/>
  </xdr:twoCellAnchor>
  <xdr:twoCellAnchor editAs="oneCell">
    <xdr:from>
      <xdr:col>4</xdr:col>
      <xdr:colOff>714375</xdr:colOff>
      <xdr:row>1</xdr:row>
      <xdr:rowOff>57150</xdr:rowOff>
    </xdr:from>
    <xdr:to>
      <xdr:col>15</xdr:col>
      <xdr:colOff>95250</xdr:colOff>
      <xdr:row>3</xdr:row>
      <xdr:rowOff>142875</xdr:rowOff>
    </xdr:to>
    <xdr:grpSp>
      <xdr:nvGrpSpPr>
        <xdr:cNvPr id="2757585" name="Group 32">
          <a:extLst>
            <a:ext uri="{FF2B5EF4-FFF2-40B4-BE49-F238E27FC236}">
              <a16:creationId xmlns:a16="http://schemas.microsoft.com/office/drawing/2014/main" id="{B04C7B77-1171-4F32-9152-6F2836B2DBA9}"/>
            </a:ext>
          </a:extLst>
        </xdr:cNvPr>
        <xdr:cNvGrpSpPr>
          <a:grpSpLocks/>
        </xdr:cNvGrpSpPr>
      </xdr:nvGrpSpPr>
      <xdr:grpSpPr bwMode="auto">
        <a:xfrm>
          <a:off x="3276600" y="247650"/>
          <a:ext cx="6886575" cy="466725"/>
          <a:chOff x="425825" y="2084294"/>
          <a:chExt cx="1143000" cy="336176"/>
        </a:xfrm>
      </xdr:grpSpPr>
      <xdr:sp macro="" textlink="">
        <xdr:nvSpPr>
          <xdr:cNvPr id="86" name="Rounded Rectangle 85">
            <a:extLst>
              <a:ext uri="{FF2B5EF4-FFF2-40B4-BE49-F238E27FC236}">
                <a16:creationId xmlns:a16="http://schemas.microsoft.com/office/drawing/2014/main" id="{A72D1839-77BB-496A-A7ED-2D978A52F4E4}"/>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87" name="TextBox 86">
            <a:extLst>
              <a:ext uri="{FF2B5EF4-FFF2-40B4-BE49-F238E27FC236}">
                <a16:creationId xmlns:a16="http://schemas.microsoft.com/office/drawing/2014/main" id="{EB73AD58-F4A0-4167-A226-682976BD46E8}"/>
              </a:ext>
            </a:extLst>
          </xdr:cNvPr>
          <xdr:cNvSpPr txBox="1"/>
        </xdr:nvSpPr>
        <xdr:spPr>
          <a:xfrm>
            <a:off x="493804" y="2104876"/>
            <a:ext cx="1007041" cy="24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ES" sz="2000" b="1">
                <a:solidFill>
                  <a:schemeClr val="bg1"/>
                </a:solidFill>
                <a:latin typeface="+mn-lt"/>
                <a:ea typeface="+mn-ea"/>
                <a:cs typeface="+mn-cs"/>
              </a:rPr>
              <a:t>Choix de la maille</a:t>
            </a:r>
            <a:endParaRPr lang="en-US" sz="2000" b="1">
              <a:solidFill>
                <a:schemeClr val="bg1"/>
              </a:solidFill>
              <a:latin typeface="+mn-lt"/>
              <a:ea typeface="+mn-ea"/>
              <a:cs typeface="+mn-cs"/>
            </a:endParaRPr>
          </a:p>
          <a:p>
            <a:pPr algn="ctr"/>
            <a:endParaRPr lang="es-ES" sz="2000" b="1">
              <a:solidFill>
                <a:schemeClr val="bg1"/>
              </a:solidFill>
            </a:endParaRPr>
          </a:p>
        </xdr:txBody>
      </xdr:sp>
    </xdr:grpSp>
    <xdr:clientData/>
  </xdr:twoCellAnchor>
  <xdr:twoCellAnchor>
    <xdr:from>
      <xdr:col>1</xdr:col>
      <xdr:colOff>38100</xdr:colOff>
      <xdr:row>30</xdr:row>
      <xdr:rowOff>57150</xdr:rowOff>
    </xdr:from>
    <xdr:to>
      <xdr:col>3</xdr:col>
      <xdr:colOff>533400</xdr:colOff>
      <xdr:row>31</xdr:row>
      <xdr:rowOff>180975</xdr:rowOff>
    </xdr:to>
    <xdr:grpSp>
      <xdr:nvGrpSpPr>
        <xdr:cNvPr id="2757586" name="Group 25">
          <a:extLst>
            <a:ext uri="{FF2B5EF4-FFF2-40B4-BE49-F238E27FC236}">
              <a16:creationId xmlns:a16="http://schemas.microsoft.com/office/drawing/2014/main" id="{C0ED0818-33B0-499D-AA5D-D28DE498BFE3}"/>
            </a:ext>
          </a:extLst>
        </xdr:cNvPr>
        <xdr:cNvGrpSpPr>
          <a:grpSpLocks/>
        </xdr:cNvGrpSpPr>
      </xdr:nvGrpSpPr>
      <xdr:grpSpPr bwMode="auto">
        <a:xfrm>
          <a:off x="219075" y="6257925"/>
          <a:ext cx="1847850" cy="361950"/>
          <a:chOff x="425825" y="2084294"/>
          <a:chExt cx="1143000" cy="336176"/>
        </a:xfrm>
      </xdr:grpSpPr>
      <xdr:sp macro="[0]!Goto_References" textlink="">
        <xdr:nvSpPr>
          <xdr:cNvPr id="89" name="Rounded Rectangle 88">
            <a:extLst>
              <a:ext uri="{FF2B5EF4-FFF2-40B4-BE49-F238E27FC236}">
                <a16:creationId xmlns:a16="http://schemas.microsoft.com/office/drawing/2014/main" id="{4DB3BD4E-D850-4293-B554-47A5652CE491}"/>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References" textlink="">
        <xdr:nvSpPr>
          <xdr:cNvPr id="90" name="TextBox 89">
            <a:extLst>
              <a:ext uri="{FF2B5EF4-FFF2-40B4-BE49-F238E27FC236}">
                <a16:creationId xmlns:a16="http://schemas.microsoft.com/office/drawing/2014/main" id="{E5D36873-5CAD-4BA0-98A0-FDA2C213603A}"/>
              </a:ext>
            </a:extLst>
          </xdr:cNvPr>
          <xdr:cNvSpPr txBox="1"/>
        </xdr:nvSpPr>
        <xdr:spPr>
          <a:xfrm>
            <a:off x="490634" y="2101987"/>
            <a:ext cx="1013381" cy="256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Références</a:t>
            </a:r>
          </a:p>
        </xdr:txBody>
      </xdr:sp>
    </xdr:grpSp>
    <xdr:clientData/>
  </xdr:twoCellAnchor>
  <xdr:twoCellAnchor>
    <xdr:from>
      <xdr:col>1</xdr:col>
      <xdr:colOff>28575</xdr:colOff>
      <xdr:row>33</xdr:row>
      <xdr:rowOff>28575</xdr:rowOff>
    </xdr:from>
    <xdr:to>
      <xdr:col>3</xdr:col>
      <xdr:colOff>533400</xdr:colOff>
      <xdr:row>34</xdr:row>
      <xdr:rowOff>171450</xdr:rowOff>
    </xdr:to>
    <xdr:grpSp>
      <xdr:nvGrpSpPr>
        <xdr:cNvPr id="2757587" name="Group 28">
          <a:extLst>
            <a:ext uri="{FF2B5EF4-FFF2-40B4-BE49-F238E27FC236}">
              <a16:creationId xmlns:a16="http://schemas.microsoft.com/office/drawing/2014/main" id="{7423D431-A2A7-4844-BD22-D3EB19452BDA}"/>
            </a:ext>
          </a:extLst>
        </xdr:cNvPr>
        <xdr:cNvGrpSpPr>
          <a:grpSpLocks/>
        </xdr:cNvGrpSpPr>
      </xdr:nvGrpSpPr>
      <xdr:grpSpPr bwMode="auto">
        <a:xfrm>
          <a:off x="209550" y="6867525"/>
          <a:ext cx="1857375" cy="342900"/>
          <a:chOff x="425825" y="2084294"/>
          <a:chExt cx="1143000" cy="336176"/>
        </a:xfrm>
      </xdr:grpSpPr>
      <xdr:sp macro="[0]!Goto_Referencias" textlink="">
        <xdr:nvSpPr>
          <xdr:cNvPr id="92" name="Rounded Rectangle 91">
            <a:extLst>
              <a:ext uri="{FF2B5EF4-FFF2-40B4-BE49-F238E27FC236}">
                <a16:creationId xmlns:a16="http://schemas.microsoft.com/office/drawing/2014/main" id="{87891108-6746-4389-917C-2CAF5376CEB5}"/>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Disclaimers" textlink="">
        <xdr:nvSpPr>
          <xdr:cNvPr id="93" name="TextBox 92">
            <a:extLst>
              <a:ext uri="{FF2B5EF4-FFF2-40B4-BE49-F238E27FC236}">
                <a16:creationId xmlns:a16="http://schemas.microsoft.com/office/drawing/2014/main" id="{48526BC6-1B3F-457B-A8A4-695A6518A1D4}"/>
              </a:ext>
            </a:extLst>
          </xdr:cNvPr>
          <xdr:cNvSpPr txBox="1"/>
        </xdr:nvSpPr>
        <xdr:spPr>
          <a:xfrm>
            <a:off x="490302" y="2102970"/>
            <a:ext cx="1014046"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Avertissements</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85725</xdr:colOff>
      <xdr:row>27</xdr:row>
      <xdr:rowOff>209550</xdr:rowOff>
    </xdr:from>
    <xdr:to>
      <xdr:col>16</xdr:col>
      <xdr:colOff>914400</xdr:colOff>
      <xdr:row>28</xdr:row>
      <xdr:rowOff>0</xdr:rowOff>
    </xdr:to>
    <xdr:grpSp>
      <xdr:nvGrpSpPr>
        <xdr:cNvPr id="2845752" name="Group 28">
          <a:extLst>
            <a:ext uri="{FF2B5EF4-FFF2-40B4-BE49-F238E27FC236}">
              <a16:creationId xmlns:a16="http://schemas.microsoft.com/office/drawing/2014/main" id="{62F2DDB0-A0F8-4043-98E9-2F3AAFF69333}"/>
            </a:ext>
          </a:extLst>
        </xdr:cNvPr>
        <xdr:cNvGrpSpPr>
          <a:grpSpLocks/>
        </xdr:cNvGrpSpPr>
      </xdr:nvGrpSpPr>
      <xdr:grpSpPr bwMode="auto">
        <a:xfrm>
          <a:off x="9810750" y="5457825"/>
          <a:ext cx="828675" cy="0"/>
          <a:chOff x="-14036" y="1825327"/>
          <a:chExt cx="1107198" cy="255952"/>
        </a:xfrm>
      </xdr:grpSpPr>
      <xdr:sp macro="[0]!Goto_VHWG" textlink="">
        <xdr:nvSpPr>
          <xdr:cNvPr id="39" name="Rounded Rectangle 38">
            <a:extLst>
              <a:ext uri="{FF2B5EF4-FFF2-40B4-BE49-F238E27FC236}">
                <a16:creationId xmlns:a16="http://schemas.microsoft.com/office/drawing/2014/main" id="{0D326C72-39B7-43DA-9601-C4BBAB413C36}"/>
              </a:ext>
            </a:extLst>
          </xdr:cNvPr>
          <xdr:cNvSpPr/>
        </xdr:nvSpPr>
        <xdr:spPr>
          <a:xfrm>
            <a:off x="38525994" y="5457825"/>
            <a:ext cx="1005387" cy="0"/>
          </a:xfrm>
          <a:prstGeom prst="roundRect">
            <a:avLst/>
          </a:prstGeom>
          <a:grp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VHWG" textlink="">
        <xdr:nvSpPr>
          <xdr:cNvPr id="40" name="TextBox 39">
            <a:extLst>
              <a:ext uri="{FF2B5EF4-FFF2-40B4-BE49-F238E27FC236}">
                <a16:creationId xmlns:a16="http://schemas.microsoft.com/office/drawing/2014/main" id="{B5D54EBA-5761-446D-B210-014F8A58B523}"/>
              </a:ext>
            </a:extLst>
          </xdr:cNvPr>
          <xdr:cNvSpPr txBox="1"/>
        </xdr:nvSpPr>
        <xdr:spPr>
          <a:xfrm>
            <a:off x="38502142" y="5457825"/>
            <a:ext cx="104356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rgbClr val="036936"/>
                </a:solidFill>
              </a:rPr>
              <a:t>VHWG</a:t>
            </a:r>
          </a:p>
        </xdr:txBody>
      </xdr:sp>
    </xdr:grpSp>
    <xdr:clientData/>
  </xdr:twoCellAnchor>
  <xdr:twoCellAnchor editAs="oneCell">
    <xdr:from>
      <xdr:col>43</xdr:col>
      <xdr:colOff>419100</xdr:colOff>
      <xdr:row>14</xdr:row>
      <xdr:rowOff>28575</xdr:rowOff>
    </xdr:from>
    <xdr:to>
      <xdr:col>43</xdr:col>
      <xdr:colOff>581025</xdr:colOff>
      <xdr:row>14</xdr:row>
      <xdr:rowOff>200025</xdr:rowOff>
    </xdr:to>
    <xdr:pic macro="[0]!Goto_Costs">
      <xdr:nvPicPr>
        <xdr:cNvPr id="2845753" name="Picture 7">
          <a:extLst>
            <a:ext uri="{FF2B5EF4-FFF2-40B4-BE49-F238E27FC236}">
              <a16:creationId xmlns:a16="http://schemas.microsoft.com/office/drawing/2014/main" id="{1059C32F-EBE8-4A5B-A5CA-998E90CCBE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27175" y="2781300"/>
          <a:ext cx="1619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409575</xdr:colOff>
      <xdr:row>0</xdr:row>
      <xdr:rowOff>133350</xdr:rowOff>
    </xdr:from>
    <xdr:to>
      <xdr:col>19</xdr:col>
      <xdr:colOff>200025</xdr:colOff>
      <xdr:row>4</xdr:row>
      <xdr:rowOff>95250</xdr:rowOff>
    </xdr:to>
    <xdr:pic macro="[0]!Goto_Exit">
      <xdr:nvPicPr>
        <xdr:cNvPr id="2845754" name="Picture 31">
          <a:extLst>
            <a:ext uri="{FF2B5EF4-FFF2-40B4-BE49-F238E27FC236}">
              <a16:creationId xmlns:a16="http://schemas.microsoft.com/office/drawing/2014/main" id="{94486705-D903-4289-AB93-7EE76AE622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82350" y="133350"/>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7</xdr:row>
      <xdr:rowOff>38100</xdr:rowOff>
    </xdr:from>
    <xdr:to>
      <xdr:col>3</xdr:col>
      <xdr:colOff>590550</xdr:colOff>
      <xdr:row>8</xdr:row>
      <xdr:rowOff>190500</xdr:rowOff>
    </xdr:to>
    <xdr:grpSp>
      <xdr:nvGrpSpPr>
        <xdr:cNvPr id="2845755" name="Group 7">
          <a:extLst>
            <a:ext uri="{FF2B5EF4-FFF2-40B4-BE49-F238E27FC236}">
              <a16:creationId xmlns:a16="http://schemas.microsoft.com/office/drawing/2014/main" id="{EC200EA1-1ED8-45E2-B993-BDF4A68B1825}"/>
            </a:ext>
          </a:extLst>
        </xdr:cNvPr>
        <xdr:cNvGrpSpPr>
          <a:grpSpLocks/>
        </xdr:cNvGrpSpPr>
      </xdr:nvGrpSpPr>
      <xdr:grpSpPr bwMode="auto">
        <a:xfrm>
          <a:off x="238125" y="1371600"/>
          <a:ext cx="1819275" cy="342900"/>
          <a:chOff x="425825" y="2084294"/>
          <a:chExt cx="1143000" cy="336176"/>
        </a:xfrm>
      </xdr:grpSpPr>
      <xdr:sp macro="[0]!Goto_Home" textlink="">
        <xdr:nvSpPr>
          <xdr:cNvPr id="68" name="Rounded Rectangle 67">
            <a:extLst>
              <a:ext uri="{FF2B5EF4-FFF2-40B4-BE49-F238E27FC236}">
                <a16:creationId xmlns:a16="http://schemas.microsoft.com/office/drawing/2014/main" id="{764A1C7A-504A-4A3C-8ACA-14E6B963E712}"/>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Home" textlink="">
        <xdr:nvSpPr>
          <xdr:cNvPr id="69" name="TextBox 68">
            <a:extLst>
              <a:ext uri="{FF2B5EF4-FFF2-40B4-BE49-F238E27FC236}">
                <a16:creationId xmlns:a16="http://schemas.microsoft.com/office/drawing/2014/main" id="{8058E6F1-3BEE-4134-82F4-8BDAD3414235}"/>
              </a:ext>
            </a:extLst>
          </xdr:cNvPr>
          <xdr:cNvSpPr txBox="1"/>
        </xdr:nvSpPr>
        <xdr:spPr>
          <a:xfrm>
            <a:off x="491652" y="2102970"/>
            <a:ext cx="1011346"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Accueil</a:t>
            </a:r>
          </a:p>
        </xdr:txBody>
      </xdr:sp>
    </xdr:grpSp>
    <xdr:clientData/>
  </xdr:twoCellAnchor>
  <xdr:twoCellAnchor>
    <xdr:from>
      <xdr:col>1</xdr:col>
      <xdr:colOff>38100</xdr:colOff>
      <xdr:row>13</xdr:row>
      <xdr:rowOff>95250</xdr:rowOff>
    </xdr:from>
    <xdr:to>
      <xdr:col>3</xdr:col>
      <xdr:colOff>600075</xdr:colOff>
      <xdr:row>14</xdr:row>
      <xdr:rowOff>161925</xdr:rowOff>
    </xdr:to>
    <xdr:grpSp>
      <xdr:nvGrpSpPr>
        <xdr:cNvPr id="2845756" name="Group 10">
          <a:extLst>
            <a:ext uri="{FF2B5EF4-FFF2-40B4-BE49-F238E27FC236}">
              <a16:creationId xmlns:a16="http://schemas.microsoft.com/office/drawing/2014/main" id="{96DCEF32-3989-4568-8232-A3509A0CF334}"/>
            </a:ext>
          </a:extLst>
        </xdr:cNvPr>
        <xdr:cNvGrpSpPr>
          <a:grpSpLocks/>
        </xdr:cNvGrpSpPr>
      </xdr:nvGrpSpPr>
      <xdr:grpSpPr bwMode="auto">
        <a:xfrm>
          <a:off x="219075" y="2581275"/>
          <a:ext cx="1847850" cy="333375"/>
          <a:chOff x="425825" y="2084294"/>
          <a:chExt cx="1143000" cy="345552"/>
        </a:xfrm>
      </xdr:grpSpPr>
      <xdr:sp macro="[0]!Goto_Objectives" textlink="">
        <xdr:nvSpPr>
          <xdr:cNvPr id="71" name="Rounded Rectangle 70">
            <a:extLst>
              <a:ext uri="{FF2B5EF4-FFF2-40B4-BE49-F238E27FC236}">
                <a16:creationId xmlns:a16="http://schemas.microsoft.com/office/drawing/2014/main" id="{79045453-6429-4B40-A4EC-0D725441C763}"/>
              </a:ext>
            </a:extLst>
          </xdr:cNvPr>
          <xdr:cNvSpPr/>
        </xdr:nvSpPr>
        <xdr:spPr>
          <a:xfrm>
            <a:off x="425825" y="2084294"/>
            <a:ext cx="1143000" cy="335679"/>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Objectives" textlink="">
        <xdr:nvSpPr>
          <xdr:cNvPr id="72" name="TextBox 71">
            <a:extLst>
              <a:ext uri="{FF2B5EF4-FFF2-40B4-BE49-F238E27FC236}">
                <a16:creationId xmlns:a16="http://schemas.microsoft.com/office/drawing/2014/main" id="{E106EB1F-8ACB-410F-B796-6633B6E3D153}"/>
              </a:ext>
            </a:extLst>
          </xdr:cNvPr>
          <xdr:cNvSpPr txBox="1"/>
        </xdr:nvSpPr>
        <xdr:spPr>
          <a:xfrm>
            <a:off x="490634" y="2104040"/>
            <a:ext cx="1072299" cy="325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Object. &amp; Méthodes</a:t>
            </a:r>
          </a:p>
        </xdr:txBody>
      </xdr:sp>
    </xdr:grpSp>
    <xdr:clientData/>
  </xdr:twoCellAnchor>
  <xdr:twoCellAnchor>
    <xdr:from>
      <xdr:col>1</xdr:col>
      <xdr:colOff>47625</xdr:colOff>
      <xdr:row>19</xdr:row>
      <xdr:rowOff>47625</xdr:rowOff>
    </xdr:from>
    <xdr:to>
      <xdr:col>3</xdr:col>
      <xdr:colOff>590550</xdr:colOff>
      <xdr:row>21</xdr:row>
      <xdr:rowOff>19050</xdr:rowOff>
    </xdr:to>
    <xdr:grpSp>
      <xdr:nvGrpSpPr>
        <xdr:cNvPr id="2845757" name="Group 13">
          <a:extLst>
            <a:ext uri="{FF2B5EF4-FFF2-40B4-BE49-F238E27FC236}">
              <a16:creationId xmlns:a16="http://schemas.microsoft.com/office/drawing/2014/main" id="{789242E9-8C60-42FE-A2F5-258A0FE98B8F}"/>
            </a:ext>
          </a:extLst>
        </xdr:cNvPr>
        <xdr:cNvGrpSpPr>
          <a:grpSpLocks/>
        </xdr:cNvGrpSpPr>
      </xdr:nvGrpSpPr>
      <xdr:grpSpPr bwMode="auto">
        <a:xfrm>
          <a:off x="228600" y="3810000"/>
          <a:ext cx="1828800" cy="342900"/>
          <a:chOff x="425825" y="2084294"/>
          <a:chExt cx="1143000" cy="336176"/>
        </a:xfrm>
      </xdr:grpSpPr>
      <xdr:sp macro="[0]!Goto_Mesh" textlink="">
        <xdr:nvSpPr>
          <xdr:cNvPr id="74" name="Rounded Rectangle 73">
            <a:extLst>
              <a:ext uri="{FF2B5EF4-FFF2-40B4-BE49-F238E27FC236}">
                <a16:creationId xmlns:a16="http://schemas.microsoft.com/office/drawing/2014/main" id="{9C37ADC9-45DA-4228-9010-F1F0002C53D7}"/>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Mesh" textlink="">
        <xdr:nvSpPr>
          <xdr:cNvPr id="75" name="TextBox 74">
            <a:extLst>
              <a:ext uri="{FF2B5EF4-FFF2-40B4-BE49-F238E27FC236}">
                <a16:creationId xmlns:a16="http://schemas.microsoft.com/office/drawing/2014/main" id="{308395AE-FE1B-401D-A0BC-C8F4200F4CB0}"/>
              </a:ext>
            </a:extLst>
          </xdr:cNvPr>
          <xdr:cNvSpPr txBox="1"/>
        </xdr:nvSpPr>
        <xdr:spPr>
          <a:xfrm>
            <a:off x="473450" y="2102970"/>
            <a:ext cx="105965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Choix de la prothèse</a:t>
            </a:r>
          </a:p>
        </xdr:txBody>
      </xdr:sp>
    </xdr:grpSp>
    <xdr:clientData/>
  </xdr:twoCellAnchor>
  <xdr:twoCellAnchor>
    <xdr:from>
      <xdr:col>1</xdr:col>
      <xdr:colOff>38100</xdr:colOff>
      <xdr:row>16</xdr:row>
      <xdr:rowOff>76200</xdr:rowOff>
    </xdr:from>
    <xdr:to>
      <xdr:col>3</xdr:col>
      <xdr:colOff>600075</xdr:colOff>
      <xdr:row>18</xdr:row>
      <xdr:rowOff>47625</xdr:rowOff>
    </xdr:to>
    <xdr:grpSp>
      <xdr:nvGrpSpPr>
        <xdr:cNvPr id="2845758" name="Group 16">
          <a:extLst>
            <a:ext uri="{FF2B5EF4-FFF2-40B4-BE49-F238E27FC236}">
              <a16:creationId xmlns:a16="http://schemas.microsoft.com/office/drawing/2014/main" id="{91850FB7-5EDB-46C6-B953-CDAF3A5CF50A}"/>
            </a:ext>
          </a:extLst>
        </xdr:cNvPr>
        <xdr:cNvGrpSpPr>
          <a:grpSpLocks/>
        </xdr:cNvGrpSpPr>
      </xdr:nvGrpSpPr>
      <xdr:grpSpPr bwMode="auto">
        <a:xfrm>
          <a:off x="219075" y="3200400"/>
          <a:ext cx="1847850" cy="342900"/>
          <a:chOff x="425825" y="2084294"/>
          <a:chExt cx="1143000" cy="336176"/>
        </a:xfrm>
      </xdr:grpSpPr>
      <xdr:sp macro="[0]!Goto_Structure" textlink="">
        <xdr:nvSpPr>
          <xdr:cNvPr id="77" name="Rounded Rectangle 76">
            <a:extLst>
              <a:ext uri="{FF2B5EF4-FFF2-40B4-BE49-F238E27FC236}">
                <a16:creationId xmlns:a16="http://schemas.microsoft.com/office/drawing/2014/main" id="{AC4291BB-1613-4444-B330-E29FF279703C}"/>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Structure" textlink="">
        <xdr:nvSpPr>
          <xdr:cNvPr id="78" name="TextBox 77">
            <a:extLst>
              <a:ext uri="{FF2B5EF4-FFF2-40B4-BE49-F238E27FC236}">
                <a16:creationId xmlns:a16="http://schemas.microsoft.com/office/drawing/2014/main" id="{A36FE162-6B39-41DA-8469-7C328F40A831}"/>
              </a:ext>
            </a:extLst>
          </xdr:cNvPr>
          <xdr:cNvSpPr txBox="1"/>
        </xdr:nvSpPr>
        <xdr:spPr>
          <a:xfrm>
            <a:off x="490634" y="2102970"/>
            <a:ext cx="1013381"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Structure</a:t>
            </a:r>
          </a:p>
        </xdr:txBody>
      </xdr:sp>
    </xdr:grpSp>
    <xdr:clientData/>
  </xdr:twoCellAnchor>
  <xdr:twoCellAnchor>
    <xdr:from>
      <xdr:col>1</xdr:col>
      <xdr:colOff>47625</xdr:colOff>
      <xdr:row>22</xdr:row>
      <xdr:rowOff>190500</xdr:rowOff>
    </xdr:from>
    <xdr:to>
      <xdr:col>3</xdr:col>
      <xdr:colOff>590550</xdr:colOff>
      <xdr:row>24</xdr:row>
      <xdr:rowOff>171450</xdr:rowOff>
    </xdr:to>
    <xdr:grpSp>
      <xdr:nvGrpSpPr>
        <xdr:cNvPr id="2845759" name="Group 19">
          <a:extLst>
            <a:ext uri="{FF2B5EF4-FFF2-40B4-BE49-F238E27FC236}">
              <a16:creationId xmlns:a16="http://schemas.microsoft.com/office/drawing/2014/main" id="{2DB5A5BB-BBCE-4B88-B77C-B7AD5DB4A62A}"/>
            </a:ext>
          </a:extLst>
        </xdr:cNvPr>
        <xdr:cNvGrpSpPr>
          <a:grpSpLocks/>
        </xdr:cNvGrpSpPr>
      </xdr:nvGrpSpPr>
      <xdr:grpSpPr bwMode="auto">
        <a:xfrm>
          <a:off x="228600" y="4429125"/>
          <a:ext cx="1828800" cy="352425"/>
          <a:chOff x="425825" y="2084294"/>
          <a:chExt cx="1143000" cy="336176"/>
        </a:xfrm>
      </xdr:grpSpPr>
      <xdr:sp macro="[0]!Goto_Consequences" textlink="">
        <xdr:nvSpPr>
          <xdr:cNvPr id="80" name="Rounded Rectangle 79">
            <a:extLst>
              <a:ext uri="{FF2B5EF4-FFF2-40B4-BE49-F238E27FC236}">
                <a16:creationId xmlns:a16="http://schemas.microsoft.com/office/drawing/2014/main" id="{24F2F0A8-6DE4-4B7C-A890-3436CC1CC7B6}"/>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Consequences" textlink="">
        <xdr:nvSpPr>
          <xdr:cNvPr id="81" name="TextBox 80">
            <a:extLst>
              <a:ext uri="{FF2B5EF4-FFF2-40B4-BE49-F238E27FC236}">
                <a16:creationId xmlns:a16="http://schemas.microsoft.com/office/drawing/2014/main" id="{1A828CFC-FD43-49C6-B74F-BBF56F59BFB3}"/>
              </a:ext>
            </a:extLst>
          </xdr:cNvPr>
          <xdr:cNvSpPr txBox="1"/>
        </xdr:nvSpPr>
        <xdr:spPr>
          <a:xfrm>
            <a:off x="491309" y="2102466"/>
            <a:ext cx="1012031" cy="25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Suites cliniques</a:t>
            </a:r>
          </a:p>
        </xdr:txBody>
      </xdr:sp>
    </xdr:grpSp>
    <xdr:clientData/>
  </xdr:twoCellAnchor>
  <xdr:twoCellAnchor>
    <xdr:from>
      <xdr:col>1</xdr:col>
      <xdr:colOff>47625</xdr:colOff>
      <xdr:row>10</xdr:row>
      <xdr:rowOff>95250</xdr:rowOff>
    </xdr:from>
    <xdr:to>
      <xdr:col>3</xdr:col>
      <xdr:colOff>590550</xdr:colOff>
      <xdr:row>12</xdr:row>
      <xdr:rowOff>38100</xdr:rowOff>
    </xdr:to>
    <xdr:grpSp>
      <xdr:nvGrpSpPr>
        <xdr:cNvPr id="2845760" name="Group 22">
          <a:extLst>
            <a:ext uri="{FF2B5EF4-FFF2-40B4-BE49-F238E27FC236}">
              <a16:creationId xmlns:a16="http://schemas.microsoft.com/office/drawing/2014/main" id="{CBED31E1-A9BA-4ACA-983E-22B77805EB61}"/>
            </a:ext>
          </a:extLst>
        </xdr:cNvPr>
        <xdr:cNvGrpSpPr>
          <a:grpSpLocks/>
        </xdr:cNvGrpSpPr>
      </xdr:nvGrpSpPr>
      <xdr:grpSpPr bwMode="auto">
        <a:xfrm>
          <a:off x="228600" y="2000250"/>
          <a:ext cx="1828800" cy="323850"/>
          <a:chOff x="425825" y="2084294"/>
          <a:chExt cx="1143000" cy="336176"/>
        </a:xfrm>
      </xdr:grpSpPr>
      <xdr:sp macro="[0]!Goto_Background" textlink="">
        <xdr:nvSpPr>
          <xdr:cNvPr id="83" name="Rounded Rectangle 82">
            <a:extLst>
              <a:ext uri="{FF2B5EF4-FFF2-40B4-BE49-F238E27FC236}">
                <a16:creationId xmlns:a16="http://schemas.microsoft.com/office/drawing/2014/main" id="{87618AB2-68E8-490E-B533-8401A124AF32}"/>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ackground" textlink="">
        <xdr:nvSpPr>
          <xdr:cNvPr id="84" name="TextBox 83">
            <a:extLst>
              <a:ext uri="{FF2B5EF4-FFF2-40B4-BE49-F238E27FC236}">
                <a16:creationId xmlns:a16="http://schemas.microsoft.com/office/drawing/2014/main" id="{9804DA0D-E1D1-46B8-811F-1F61DDC8A551}"/>
              </a:ext>
            </a:extLst>
          </xdr:cNvPr>
          <xdr:cNvSpPr txBox="1"/>
        </xdr:nvSpPr>
        <xdr:spPr>
          <a:xfrm>
            <a:off x="461544" y="2104069"/>
            <a:ext cx="1095375" cy="257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Contexte</a:t>
            </a:r>
          </a:p>
        </xdr:txBody>
      </xdr:sp>
    </xdr:grpSp>
    <xdr:clientData/>
  </xdr:twoCellAnchor>
  <xdr:twoCellAnchor>
    <xdr:from>
      <xdr:col>1</xdr:col>
      <xdr:colOff>38100</xdr:colOff>
      <xdr:row>26</xdr:row>
      <xdr:rowOff>47625</xdr:rowOff>
    </xdr:from>
    <xdr:to>
      <xdr:col>3</xdr:col>
      <xdr:colOff>600075</xdr:colOff>
      <xdr:row>27</xdr:row>
      <xdr:rowOff>133350</xdr:rowOff>
    </xdr:to>
    <xdr:grpSp>
      <xdr:nvGrpSpPr>
        <xdr:cNvPr id="2845761" name="Group 25">
          <a:extLst>
            <a:ext uri="{FF2B5EF4-FFF2-40B4-BE49-F238E27FC236}">
              <a16:creationId xmlns:a16="http://schemas.microsoft.com/office/drawing/2014/main" id="{99FFF07E-7E52-4083-8A85-4FA09FEF4C61}"/>
            </a:ext>
          </a:extLst>
        </xdr:cNvPr>
        <xdr:cNvGrpSpPr>
          <a:grpSpLocks/>
        </xdr:cNvGrpSpPr>
      </xdr:nvGrpSpPr>
      <xdr:grpSpPr bwMode="auto">
        <a:xfrm>
          <a:off x="219075" y="5029200"/>
          <a:ext cx="1847850" cy="352425"/>
          <a:chOff x="425825" y="2084294"/>
          <a:chExt cx="1143000" cy="336176"/>
        </a:xfrm>
      </xdr:grpSpPr>
      <xdr:sp macro="[0]!Goto_BIA" textlink="">
        <xdr:nvSpPr>
          <xdr:cNvPr id="86" name="Rounded Rectangle 85">
            <a:extLst>
              <a:ext uri="{FF2B5EF4-FFF2-40B4-BE49-F238E27FC236}">
                <a16:creationId xmlns:a16="http://schemas.microsoft.com/office/drawing/2014/main" id="{831971D9-7547-44C0-8482-7FD87A71D7B9}"/>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IA" textlink="">
        <xdr:nvSpPr>
          <xdr:cNvPr id="87" name="TextBox 86">
            <a:extLst>
              <a:ext uri="{FF2B5EF4-FFF2-40B4-BE49-F238E27FC236}">
                <a16:creationId xmlns:a16="http://schemas.microsoft.com/office/drawing/2014/main" id="{83B0D0B7-3F58-4CFA-8A76-467C96F44843}"/>
              </a:ext>
            </a:extLst>
          </xdr:cNvPr>
          <xdr:cNvSpPr txBox="1"/>
        </xdr:nvSpPr>
        <xdr:spPr>
          <a:xfrm>
            <a:off x="490634" y="2102466"/>
            <a:ext cx="1013381" cy="25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Résultats du AIB</a:t>
            </a:r>
          </a:p>
        </xdr:txBody>
      </xdr:sp>
    </xdr:grpSp>
    <xdr:clientData/>
  </xdr:twoCellAnchor>
  <xdr:twoCellAnchor>
    <xdr:from>
      <xdr:col>1</xdr:col>
      <xdr:colOff>28575</xdr:colOff>
      <xdr:row>28</xdr:row>
      <xdr:rowOff>171450</xdr:rowOff>
    </xdr:from>
    <xdr:to>
      <xdr:col>3</xdr:col>
      <xdr:colOff>600075</xdr:colOff>
      <xdr:row>29</xdr:row>
      <xdr:rowOff>314325</xdr:rowOff>
    </xdr:to>
    <xdr:grpSp>
      <xdr:nvGrpSpPr>
        <xdr:cNvPr id="2845762" name="Group 28">
          <a:extLst>
            <a:ext uri="{FF2B5EF4-FFF2-40B4-BE49-F238E27FC236}">
              <a16:creationId xmlns:a16="http://schemas.microsoft.com/office/drawing/2014/main" id="{264338B1-C21C-47C6-868D-D70F8E80A75D}"/>
            </a:ext>
          </a:extLst>
        </xdr:cNvPr>
        <xdr:cNvGrpSpPr>
          <a:grpSpLocks/>
        </xdr:cNvGrpSpPr>
      </xdr:nvGrpSpPr>
      <xdr:grpSpPr bwMode="auto">
        <a:xfrm>
          <a:off x="209550" y="5629275"/>
          <a:ext cx="1857375" cy="342900"/>
          <a:chOff x="425825" y="2084294"/>
          <a:chExt cx="1143000" cy="336176"/>
        </a:xfrm>
      </xdr:grpSpPr>
      <xdr:sp macro="[0]!Goto_WCS" textlink="">
        <xdr:nvSpPr>
          <xdr:cNvPr id="89" name="Rounded Rectangle 88">
            <a:extLst>
              <a:ext uri="{FF2B5EF4-FFF2-40B4-BE49-F238E27FC236}">
                <a16:creationId xmlns:a16="http://schemas.microsoft.com/office/drawing/2014/main" id="{CC969D1A-983D-4225-B241-B2FC84E643A9}"/>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WCS" textlink="">
        <xdr:nvSpPr>
          <xdr:cNvPr id="90" name="TextBox 89">
            <a:extLst>
              <a:ext uri="{FF2B5EF4-FFF2-40B4-BE49-F238E27FC236}">
                <a16:creationId xmlns:a16="http://schemas.microsoft.com/office/drawing/2014/main" id="{A7CD0D94-5681-4253-B6CE-01530859C61D}"/>
              </a:ext>
            </a:extLst>
          </xdr:cNvPr>
          <xdr:cNvSpPr txBox="1"/>
        </xdr:nvSpPr>
        <xdr:spPr>
          <a:xfrm>
            <a:off x="490302" y="2102970"/>
            <a:ext cx="1014046"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APS</a:t>
            </a:r>
          </a:p>
        </xdr:txBody>
      </xdr:sp>
    </xdr:grpSp>
    <xdr:clientData/>
  </xdr:twoCellAnchor>
  <xdr:twoCellAnchor editAs="oneCell">
    <xdr:from>
      <xdr:col>4</xdr:col>
      <xdr:colOff>1000125</xdr:colOff>
      <xdr:row>1</xdr:row>
      <xdr:rowOff>47625</xdr:rowOff>
    </xdr:from>
    <xdr:to>
      <xdr:col>16</xdr:col>
      <xdr:colOff>428625</xdr:colOff>
      <xdr:row>3</xdr:row>
      <xdr:rowOff>133350</xdr:rowOff>
    </xdr:to>
    <xdr:grpSp>
      <xdr:nvGrpSpPr>
        <xdr:cNvPr id="2845763" name="Group 32">
          <a:extLst>
            <a:ext uri="{FF2B5EF4-FFF2-40B4-BE49-F238E27FC236}">
              <a16:creationId xmlns:a16="http://schemas.microsoft.com/office/drawing/2014/main" id="{79705484-D54F-4640-81B7-8362417E3D20}"/>
            </a:ext>
          </a:extLst>
        </xdr:cNvPr>
        <xdr:cNvGrpSpPr>
          <a:grpSpLocks/>
        </xdr:cNvGrpSpPr>
      </xdr:nvGrpSpPr>
      <xdr:grpSpPr bwMode="auto">
        <a:xfrm>
          <a:off x="3267075" y="238125"/>
          <a:ext cx="6886575" cy="466725"/>
          <a:chOff x="425825" y="2084294"/>
          <a:chExt cx="1143000" cy="336176"/>
        </a:xfrm>
      </xdr:grpSpPr>
      <xdr:sp macro="" textlink="">
        <xdr:nvSpPr>
          <xdr:cNvPr id="93" name="Rounded Rectangle 92">
            <a:extLst>
              <a:ext uri="{FF2B5EF4-FFF2-40B4-BE49-F238E27FC236}">
                <a16:creationId xmlns:a16="http://schemas.microsoft.com/office/drawing/2014/main" id="{4B4E1036-DC43-4A4A-B208-72C54BDB5578}"/>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94" name="TextBox 93">
            <a:extLst>
              <a:ext uri="{FF2B5EF4-FFF2-40B4-BE49-F238E27FC236}">
                <a16:creationId xmlns:a16="http://schemas.microsoft.com/office/drawing/2014/main" id="{FE3A2CD6-1519-4E31-A0F0-AE53A3BBE16F}"/>
              </a:ext>
            </a:extLst>
          </xdr:cNvPr>
          <xdr:cNvSpPr txBox="1"/>
        </xdr:nvSpPr>
        <xdr:spPr>
          <a:xfrm>
            <a:off x="493804" y="2104876"/>
            <a:ext cx="1007041" cy="24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2000" b="1">
                <a:solidFill>
                  <a:schemeClr val="bg1"/>
                </a:solidFill>
              </a:rPr>
              <a:t>Suites cliniques</a:t>
            </a:r>
          </a:p>
        </xdr:txBody>
      </xdr:sp>
    </xdr:grpSp>
    <xdr:clientData/>
  </xdr:twoCellAnchor>
  <xdr:twoCellAnchor>
    <xdr:from>
      <xdr:col>1</xdr:col>
      <xdr:colOff>38100</xdr:colOff>
      <xdr:row>30</xdr:row>
      <xdr:rowOff>257175</xdr:rowOff>
    </xdr:from>
    <xdr:to>
      <xdr:col>3</xdr:col>
      <xdr:colOff>600075</xdr:colOff>
      <xdr:row>31</xdr:row>
      <xdr:rowOff>295275</xdr:rowOff>
    </xdr:to>
    <xdr:grpSp>
      <xdr:nvGrpSpPr>
        <xdr:cNvPr id="2845764" name="Group 25">
          <a:extLst>
            <a:ext uri="{FF2B5EF4-FFF2-40B4-BE49-F238E27FC236}">
              <a16:creationId xmlns:a16="http://schemas.microsoft.com/office/drawing/2014/main" id="{75B17D45-B7BB-400F-9C6A-DC05F3BF7D60}"/>
            </a:ext>
          </a:extLst>
        </xdr:cNvPr>
        <xdr:cNvGrpSpPr>
          <a:grpSpLocks/>
        </xdr:cNvGrpSpPr>
      </xdr:nvGrpSpPr>
      <xdr:grpSpPr bwMode="auto">
        <a:xfrm>
          <a:off x="219075" y="6238875"/>
          <a:ext cx="1847850" cy="361950"/>
          <a:chOff x="425825" y="2084294"/>
          <a:chExt cx="1143000" cy="336176"/>
        </a:xfrm>
      </xdr:grpSpPr>
      <xdr:sp macro="[0]!Goto_References" textlink="">
        <xdr:nvSpPr>
          <xdr:cNvPr id="96" name="Rounded Rectangle 95">
            <a:extLst>
              <a:ext uri="{FF2B5EF4-FFF2-40B4-BE49-F238E27FC236}">
                <a16:creationId xmlns:a16="http://schemas.microsoft.com/office/drawing/2014/main" id="{5188B92A-9A9E-4A39-9C3A-4DEA52417B6A}"/>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References" textlink="">
        <xdr:nvSpPr>
          <xdr:cNvPr id="97" name="TextBox 96">
            <a:extLst>
              <a:ext uri="{FF2B5EF4-FFF2-40B4-BE49-F238E27FC236}">
                <a16:creationId xmlns:a16="http://schemas.microsoft.com/office/drawing/2014/main" id="{62B95E11-4CD5-4993-AA4E-F7C96B37DFC0}"/>
              </a:ext>
            </a:extLst>
          </xdr:cNvPr>
          <xdr:cNvSpPr txBox="1"/>
        </xdr:nvSpPr>
        <xdr:spPr>
          <a:xfrm>
            <a:off x="490634" y="2101987"/>
            <a:ext cx="1013381" cy="256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Références</a:t>
            </a:r>
          </a:p>
        </xdr:txBody>
      </xdr:sp>
    </xdr:grpSp>
    <xdr:clientData/>
  </xdr:twoCellAnchor>
  <xdr:twoCellAnchor>
    <xdr:from>
      <xdr:col>1</xdr:col>
      <xdr:colOff>28575</xdr:colOff>
      <xdr:row>33</xdr:row>
      <xdr:rowOff>28575</xdr:rowOff>
    </xdr:from>
    <xdr:to>
      <xdr:col>3</xdr:col>
      <xdr:colOff>600075</xdr:colOff>
      <xdr:row>34</xdr:row>
      <xdr:rowOff>171450</xdr:rowOff>
    </xdr:to>
    <xdr:grpSp>
      <xdr:nvGrpSpPr>
        <xdr:cNvPr id="2845765" name="Group 28">
          <a:extLst>
            <a:ext uri="{FF2B5EF4-FFF2-40B4-BE49-F238E27FC236}">
              <a16:creationId xmlns:a16="http://schemas.microsoft.com/office/drawing/2014/main" id="{87F5A92C-8DA3-4927-A3A7-F99D13573B9B}"/>
            </a:ext>
          </a:extLst>
        </xdr:cNvPr>
        <xdr:cNvGrpSpPr>
          <a:grpSpLocks/>
        </xdr:cNvGrpSpPr>
      </xdr:nvGrpSpPr>
      <xdr:grpSpPr bwMode="auto">
        <a:xfrm>
          <a:off x="209550" y="6858000"/>
          <a:ext cx="1857375" cy="342900"/>
          <a:chOff x="425825" y="2084294"/>
          <a:chExt cx="1143000" cy="336176"/>
        </a:xfrm>
      </xdr:grpSpPr>
      <xdr:sp macro="[0]!Goto_Referencias" textlink="">
        <xdr:nvSpPr>
          <xdr:cNvPr id="99" name="Rounded Rectangle 98">
            <a:extLst>
              <a:ext uri="{FF2B5EF4-FFF2-40B4-BE49-F238E27FC236}">
                <a16:creationId xmlns:a16="http://schemas.microsoft.com/office/drawing/2014/main" id="{40FEC736-8B72-4BB6-AFA9-BEBD608747D9}"/>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Disclaimers" textlink="">
        <xdr:nvSpPr>
          <xdr:cNvPr id="100" name="TextBox 99">
            <a:extLst>
              <a:ext uri="{FF2B5EF4-FFF2-40B4-BE49-F238E27FC236}">
                <a16:creationId xmlns:a16="http://schemas.microsoft.com/office/drawing/2014/main" id="{0B64E756-161A-4FE6-AACC-20A8EDEAAA73}"/>
              </a:ext>
            </a:extLst>
          </xdr:cNvPr>
          <xdr:cNvSpPr txBox="1"/>
        </xdr:nvSpPr>
        <xdr:spPr>
          <a:xfrm>
            <a:off x="490302" y="2102970"/>
            <a:ext cx="1014046"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Avertissements</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19050</xdr:colOff>
      <xdr:row>6</xdr:row>
      <xdr:rowOff>85725</xdr:rowOff>
    </xdr:from>
    <xdr:to>
      <xdr:col>16</xdr:col>
      <xdr:colOff>476250</xdr:colOff>
      <xdr:row>17</xdr:row>
      <xdr:rowOff>219075</xdr:rowOff>
    </xdr:to>
    <xdr:graphicFrame macro="">
      <xdr:nvGraphicFramePr>
        <xdr:cNvPr id="2759652" name="Chart 72">
          <a:extLst>
            <a:ext uri="{FF2B5EF4-FFF2-40B4-BE49-F238E27FC236}">
              <a16:creationId xmlns:a16="http://schemas.microsoft.com/office/drawing/2014/main" id="{9AC8D95C-FD9D-45C4-8135-920246EC5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133350</xdr:colOff>
      <xdr:row>0</xdr:row>
      <xdr:rowOff>133350</xdr:rowOff>
    </xdr:from>
    <xdr:to>
      <xdr:col>16</xdr:col>
      <xdr:colOff>266700</xdr:colOff>
      <xdr:row>5</xdr:row>
      <xdr:rowOff>85725</xdr:rowOff>
    </xdr:to>
    <xdr:pic macro="[0]!Goto_Exit">
      <xdr:nvPicPr>
        <xdr:cNvPr id="2759653" name="Picture 31">
          <a:extLst>
            <a:ext uri="{FF2B5EF4-FFF2-40B4-BE49-F238E27FC236}">
              <a16:creationId xmlns:a16="http://schemas.microsoft.com/office/drawing/2014/main" id="{32D138BC-E6D1-4C22-B023-5E0316EF0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3300" y="133350"/>
          <a:ext cx="7429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219075</xdr:rowOff>
    </xdr:from>
    <xdr:to>
      <xdr:col>3</xdr:col>
      <xdr:colOff>514350</xdr:colOff>
      <xdr:row>9</xdr:row>
      <xdr:rowOff>209550</xdr:rowOff>
    </xdr:to>
    <xdr:grpSp>
      <xdr:nvGrpSpPr>
        <xdr:cNvPr id="2759654" name="Group 7">
          <a:extLst>
            <a:ext uri="{FF2B5EF4-FFF2-40B4-BE49-F238E27FC236}">
              <a16:creationId xmlns:a16="http://schemas.microsoft.com/office/drawing/2014/main" id="{F72F7476-61EB-465A-A841-704BAAFC21FA}"/>
            </a:ext>
          </a:extLst>
        </xdr:cNvPr>
        <xdr:cNvGrpSpPr>
          <a:grpSpLocks/>
        </xdr:cNvGrpSpPr>
      </xdr:nvGrpSpPr>
      <xdr:grpSpPr bwMode="auto">
        <a:xfrm>
          <a:off x="228600" y="1371600"/>
          <a:ext cx="1819275" cy="342900"/>
          <a:chOff x="425825" y="2084294"/>
          <a:chExt cx="1143000" cy="336176"/>
        </a:xfrm>
      </xdr:grpSpPr>
      <xdr:sp macro="[0]!Goto_Home" textlink="">
        <xdr:nvSpPr>
          <xdr:cNvPr id="44" name="Rounded Rectangle 43">
            <a:extLst>
              <a:ext uri="{FF2B5EF4-FFF2-40B4-BE49-F238E27FC236}">
                <a16:creationId xmlns:a16="http://schemas.microsoft.com/office/drawing/2014/main" id="{2F8BA7AB-AA8A-4615-9B14-0C1256B795C4}"/>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Home" textlink="">
        <xdr:nvSpPr>
          <xdr:cNvPr id="47" name="TextBox 46">
            <a:extLst>
              <a:ext uri="{FF2B5EF4-FFF2-40B4-BE49-F238E27FC236}">
                <a16:creationId xmlns:a16="http://schemas.microsoft.com/office/drawing/2014/main" id="{FBDA71E4-DD20-468A-9E96-5F0E051CECE6}"/>
              </a:ext>
            </a:extLst>
          </xdr:cNvPr>
          <xdr:cNvSpPr txBox="1"/>
        </xdr:nvSpPr>
        <xdr:spPr>
          <a:xfrm>
            <a:off x="491652" y="2102970"/>
            <a:ext cx="1011346"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Accueil</a:t>
            </a:r>
          </a:p>
        </xdr:txBody>
      </xdr:sp>
    </xdr:grpSp>
    <xdr:clientData/>
  </xdr:twoCellAnchor>
  <xdr:twoCellAnchor>
    <xdr:from>
      <xdr:col>1</xdr:col>
      <xdr:colOff>28575</xdr:colOff>
      <xdr:row>15</xdr:row>
      <xdr:rowOff>47625</xdr:rowOff>
    </xdr:from>
    <xdr:to>
      <xdr:col>3</xdr:col>
      <xdr:colOff>523875</xdr:colOff>
      <xdr:row>17</xdr:row>
      <xdr:rowOff>95250</xdr:rowOff>
    </xdr:to>
    <xdr:grpSp>
      <xdr:nvGrpSpPr>
        <xdr:cNvPr id="2759655" name="Group 10">
          <a:extLst>
            <a:ext uri="{FF2B5EF4-FFF2-40B4-BE49-F238E27FC236}">
              <a16:creationId xmlns:a16="http://schemas.microsoft.com/office/drawing/2014/main" id="{478F4DD3-9F6D-45A2-A9EF-6B1224FC723D}"/>
            </a:ext>
          </a:extLst>
        </xdr:cNvPr>
        <xdr:cNvGrpSpPr>
          <a:grpSpLocks/>
        </xdr:cNvGrpSpPr>
      </xdr:nvGrpSpPr>
      <xdr:grpSpPr bwMode="auto">
        <a:xfrm>
          <a:off x="209550" y="2609850"/>
          <a:ext cx="1847850" cy="333375"/>
          <a:chOff x="425825" y="2084294"/>
          <a:chExt cx="1143000" cy="345552"/>
        </a:xfrm>
      </xdr:grpSpPr>
      <xdr:sp macro="[0]!Goto_Objectives" textlink="">
        <xdr:nvSpPr>
          <xdr:cNvPr id="53" name="Rounded Rectangle 52">
            <a:extLst>
              <a:ext uri="{FF2B5EF4-FFF2-40B4-BE49-F238E27FC236}">
                <a16:creationId xmlns:a16="http://schemas.microsoft.com/office/drawing/2014/main" id="{B5D847A4-DCC3-4C62-AB97-E1B3B097CF7B}"/>
              </a:ext>
            </a:extLst>
          </xdr:cNvPr>
          <xdr:cNvSpPr/>
        </xdr:nvSpPr>
        <xdr:spPr>
          <a:xfrm>
            <a:off x="425825" y="2084294"/>
            <a:ext cx="1143000" cy="335679"/>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Objectives" textlink="">
        <xdr:nvSpPr>
          <xdr:cNvPr id="56" name="TextBox 55">
            <a:extLst>
              <a:ext uri="{FF2B5EF4-FFF2-40B4-BE49-F238E27FC236}">
                <a16:creationId xmlns:a16="http://schemas.microsoft.com/office/drawing/2014/main" id="{7BB4479D-97C6-4D1D-96CB-4F96F1BC3664}"/>
              </a:ext>
            </a:extLst>
          </xdr:cNvPr>
          <xdr:cNvSpPr txBox="1"/>
        </xdr:nvSpPr>
        <xdr:spPr>
          <a:xfrm>
            <a:off x="490634" y="2104040"/>
            <a:ext cx="1072299" cy="325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Object. &amp; Méthodes</a:t>
            </a:r>
          </a:p>
        </xdr:txBody>
      </xdr:sp>
    </xdr:grpSp>
    <xdr:clientData/>
  </xdr:twoCellAnchor>
  <xdr:twoCellAnchor>
    <xdr:from>
      <xdr:col>1</xdr:col>
      <xdr:colOff>38100</xdr:colOff>
      <xdr:row>22</xdr:row>
      <xdr:rowOff>47625</xdr:rowOff>
    </xdr:from>
    <xdr:to>
      <xdr:col>3</xdr:col>
      <xdr:colOff>514350</xdr:colOff>
      <xdr:row>24</xdr:row>
      <xdr:rowOff>47625</xdr:rowOff>
    </xdr:to>
    <xdr:grpSp>
      <xdr:nvGrpSpPr>
        <xdr:cNvPr id="2759656" name="Group 13">
          <a:extLst>
            <a:ext uri="{FF2B5EF4-FFF2-40B4-BE49-F238E27FC236}">
              <a16:creationId xmlns:a16="http://schemas.microsoft.com/office/drawing/2014/main" id="{370FF14A-B608-40B1-8E38-3401D6CE2600}"/>
            </a:ext>
          </a:extLst>
        </xdr:cNvPr>
        <xdr:cNvGrpSpPr>
          <a:grpSpLocks/>
        </xdr:cNvGrpSpPr>
      </xdr:nvGrpSpPr>
      <xdr:grpSpPr bwMode="auto">
        <a:xfrm>
          <a:off x="219075" y="3810000"/>
          <a:ext cx="1828800" cy="352425"/>
          <a:chOff x="425825" y="2084294"/>
          <a:chExt cx="1143000" cy="336176"/>
        </a:xfrm>
      </xdr:grpSpPr>
      <xdr:sp macro="[0]!Goto_Mesh" textlink="">
        <xdr:nvSpPr>
          <xdr:cNvPr id="60" name="Rounded Rectangle 59">
            <a:extLst>
              <a:ext uri="{FF2B5EF4-FFF2-40B4-BE49-F238E27FC236}">
                <a16:creationId xmlns:a16="http://schemas.microsoft.com/office/drawing/2014/main" id="{AB2AB1C4-5592-429A-8C47-04D4C469F0B1}"/>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Mesh" textlink="">
        <xdr:nvSpPr>
          <xdr:cNvPr id="61" name="TextBox 60">
            <a:extLst>
              <a:ext uri="{FF2B5EF4-FFF2-40B4-BE49-F238E27FC236}">
                <a16:creationId xmlns:a16="http://schemas.microsoft.com/office/drawing/2014/main" id="{A6801CB2-777E-47B5-92A5-4DB7445358AA}"/>
              </a:ext>
            </a:extLst>
          </xdr:cNvPr>
          <xdr:cNvSpPr txBox="1"/>
        </xdr:nvSpPr>
        <xdr:spPr>
          <a:xfrm>
            <a:off x="449638" y="2102466"/>
            <a:ext cx="1077516" cy="25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Choix de la prothèse</a:t>
            </a:r>
          </a:p>
        </xdr:txBody>
      </xdr:sp>
    </xdr:grpSp>
    <xdr:clientData/>
  </xdr:twoCellAnchor>
  <xdr:twoCellAnchor>
    <xdr:from>
      <xdr:col>1</xdr:col>
      <xdr:colOff>28575</xdr:colOff>
      <xdr:row>18</xdr:row>
      <xdr:rowOff>104775</xdr:rowOff>
    </xdr:from>
    <xdr:to>
      <xdr:col>3</xdr:col>
      <xdr:colOff>523875</xdr:colOff>
      <xdr:row>20</xdr:row>
      <xdr:rowOff>95250</xdr:rowOff>
    </xdr:to>
    <xdr:grpSp>
      <xdr:nvGrpSpPr>
        <xdr:cNvPr id="2759657" name="Group 16">
          <a:extLst>
            <a:ext uri="{FF2B5EF4-FFF2-40B4-BE49-F238E27FC236}">
              <a16:creationId xmlns:a16="http://schemas.microsoft.com/office/drawing/2014/main" id="{7CF1A379-51E3-435C-84A5-3F1CC2DF9425}"/>
            </a:ext>
          </a:extLst>
        </xdr:cNvPr>
        <xdr:cNvGrpSpPr>
          <a:grpSpLocks/>
        </xdr:cNvGrpSpPr>
      </xdr:nvGrpSpPr>
      <xdr:grpSpPr bwMode="auto">
        <a:xfrm>
          <a:off x="209550" y="3209925"/>
          <a:ext cx="1847850" cy="342900"/>
          <a:chOff x="425825" y="2084294"/>
          <a:chExt cx="1143000" cy="336176"/>
        </a:xfrm>
      </xdr:grpSpPr>
      <xdr:sp macro="[0]!Goto_Structure" textlink="">
        <xdr:nvSpPr>
          <xdr:cNvPr id="65" name="Rounded Rectangle 64">
            <a:extLst>
              <a:ext uri="{FF2B5EF4-FFF2-40B4-BE49-F238E27FC236}">
                <a16:creationId xmlns:a16="http://schemas.microsoft.com/office/drawing/2014/main" id="{46358EC6-7423-46A8-B373-CB2D17A85435}"/>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Structure" textlink="">
        <xdr:nvSpPr>
          <xdr:cNvPr id="68" name="TextBox 67">
            <a:extLst>
              <a:ext uri="{FF2B5EF4-FFF2-40B4-BE49-F238E27FC236}">
                <a16:creationId xmlns:a16="http://schemas.microsoft.com/office/drawing/2014/main" id="{6946EFF0-BA46-4446-AAE5-8E1CC0229361}"/>
              </a:ext>
            </a:extLst>
          </xdr:cNvPr>
          <xdr:cNvSpPr txBox="1"/>
        </xdr:nvSpPr>
        <xdr:spPr>
          <a:xfrm>
            <a:off x="490634" y="2102970"/>
            <a:ext cx="1013381"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Structure</a:t>
            </a:r>
          </a:p>
        </xdr:txBody>
      </xdr:sp>
    </xdr:grpSp>
    <xdr:clientData/>
  </xdr:twoCellAnchor>
  <xdr:twoCellAnchor>
    <xdr:from>
      <xdr:col>1</xdr:col>
      <xdr:colOff>38100</xdr:colOff>
      <xdr:row>25</xdr:row>
      <xdr:rowOff>238125</xdr:rowOff>
    </xdr:from>
    <xdr:to>
      <xdr:col>3</xdr:col>
      <xdr:colOff>514350</xdr:colOff>
      <xdr:row>27</xdr:row>
      <xdr:rowOff>238125</xdr:rowOff>
    </xdr:to>
    <xdr:grpSp>
      <xdr:nvGrpSpPr>
        <xdr:cNvPr id="2759658" name="Group 19">
          <a:extLst>
            <a:ext uri="{FF2B5EF4-FFF2-40B4-BE49-F238E27FC236}">
              <a16:creationId xmlns:a16="http://schemas.microsoft.com/office/drawing/2014/main" id="{641E33D0-78BD-4BE9-A515-E9DB78E303AE}"/>
            </a:ext>
          </a:extLst>
        </xdr:cNvPr>
        <xdr:cNvGrpSpPr>
          <a:grpSpLocks/>
        </xdr:cNvGrpSpPr>
      </xdr:nvGrpSpPr>
      <xdr:grpSpPr bwMode="auto">
        <a:xfrm>
          <a:off x="219075" y="4438650"/>
          <a:ext cx="1828800" cy="352425"/>
          <a:chOff x="425825" y="2084294"/>
          <a:chExt cx="1143000" cy="336176"/>
        </a:xfrm>
      </xdr:grpSpPr>
      <xdr:sp macro="[0]!Goto_Consequences" textlink="">
        <xdr:nvSpPr>
          <xdr:cNvPr id="70" name="Rounded Rectangle 69">
            <a:extLst>
              <a:ext uri="{FF2B5EF4-FFF2-40B4-BE49-F238E27FC236}">
                <a16:creationId xmlns:a16="http://schemas.microsoft.com/office/drawing/2014/main" id="{01A0F282-F591-409D-B75D-CD2C2EE7EABD}"/>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Consequences" textlink="">
        <xdr:nvSpPr>
          <xdr:cNvPr id="72" name="TextBox 71">
            <a:extLst>
              <a:ext uri="{FF2B5EF4-FFF2-40B4-BE49-F238E27FC236}">
                <a16:creationId xmlns:a16="http://schemas.microsoft.com/office/drawing/2014/main" id="{001BA7FE-65B5-4FAD-AA1A-36EC9D1FB14D}"/>
              </a:ext>
            </a:extLst>
          </xdr:cNvPr>
          <xdr:cNvSpPr txBox="1"/>
        </xdr:nvSpPr>
        <xdr:spPr>
          <a:xfrm>
            <a:off x="491309" y="2102466"/>
            <a:ext cx="1012031" cy="25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Suites cliniques</a:t>
            </a:r>
          </a:p>
        </xdr:txBody>
      </xdr:sp>
    </xdr:grpSp>
    <xdr:clientData/>
  </xdr:twoCellAnchor>
  <xdr:twoCellAnchor>
    <xdr:from>
      <xdr:col>1</xdr:col>
      <xdr:colOff>38100</xdr:colOff>
      <xdr:row>11</xdr:row>
      <xdr:rowOff>152400</xdr:rowOff>
    </xdr:from>
    <xdr:to>
      <xdr:col>3</xdr:col>
      <xdr:colOff>514350</xdr:colOff>
      <xdr:row>13</xdr:row>
      <xdr:rowOff>133350</xdr:rowOff>
    </xdr:to>
    <xdr:grpSp>
      <xdr:nvGrpSpPr>
        <xdr:cNvPr id="2759659" name="Group 22">
          <a:extLst>
            <a:ext uri="{FF2B5EF4-FFF2-40B4-BE49-F238E27FC236}">
              <a16:creationId xmlns:a16="http://schemas.microsoft.com/office/drawing/2014/main" id="{E8B36170-2A8D-4B46-9EC7-A0686E50E1EC}"/>
            </a:ext>
          </a:extLst>
        </xdr:cNvPr>
        <xdr:cNvGrpSpPr>
          <a:grpSpLocks/>
        </xdr:cNvGrpSpPr>
      </xdr:nvGrpSpPr>
      <xdr:grpSpPr bwMode="auto">
        <a:xfrm>
          <a:off x="219075" y="2009775"/>
          <a:ext cx="1828800" cy="333375"/>
          <a:chOff x="425825" y="2084294"/>
          <a:chExt cx="1143000" cy="336176"/>
        </a:xfrm>
      </xdr:grpSpPr>
      <xdr:sp macro="[0]!Goto_Background" textlink="">
        <xdr:nvSpPr>
          <xdr:cNvPr id="75" name="Rounded Rectangle 74">
            <a:extLst>
              <a:ext uri="{FF2B5EF4-FFF2-40B4-BE49-F238E27FC236}">
                <a16:creationId xmlns:a16="http://schemas.microsoft.com/office/drawing/2014/main" id="{644455D5-37F2-46E4-8BFA-0E10E3B678C7}"/>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ackground" textlink="">
        <xdr:nvSpPr>
          <xdr:cNvPr id="76" name="TextBox 75">
            <a:extLst>
              <a:ext uri="{FF2B5EF4-FFF2-40B4-BE49-F238E27FC236}">
                <a16:creationId xmlns:a16="http://schemas.microsoft.com/office/drawing/2014/main" id="{B7A4E605-0867-4353-901B-537DF9BCCF7A}"/>
              </a:ext>
            </a:extLst>
          </xdr:cNvPr>
          <xdr:cNvSpPr txBox="1"/>
        </xdr:nvSpPr>
        <xdr:spPr>
          <a:xfrm>
            <a:off x="461544" y="2103504"/>
            <a:ext cx="1095375" cy="259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Contexte</a:t>
            </a:r>
          </a:p>
        </xdr:txBody>
      </xdr:sp>
    </xdr:grpSp>
    <xdr:clientData/>
  </xdr:twoCellAnchor>
  <xdr:twoCellAnchor>
    <xdr:from>
      <xdr:col>1</xdr:col>
      <xdr:colOff>28575</xdr:colOff>
      <xdr:row>29</xdr:row>
      <xdr:rowOff>142875</xdr:rowOff>
    </xdr:from>
    <xdr:to>
      <xdr:col>3</xdr:col>
      <xdr:colOff>523875</xdr:colOff>
      <xdr:row>31</xdr:row>
      <xdr:rowOff>152400</xdr:rowOff>
    </xdr:to>
    <xdr:grpSp>
      <xdr:nvGrpSpPr>
        <xdr:cNvPr id="2759660" name="Group 25">
          <a:extLst>
            <a:ext uri="{FF2B5EF4-FFF2-40B4-BE49-F238E27FC236}">
              <a16:creationId xmlns:a16="http://schemas.microsoft.com/office/drawing/2014/main" id="{8A9E9CB3-33E8-4CEF-B402-D01DD99E00E6}"/>
            </a:ext>
          </a:extLst>
        </xdr:cNvPr>
        <xdr:cNvGrpSpPr>
          <a:grpSpLocks/>
        </xdr:cNvGrpSpPr>
      </xdr:nvGrpSpPr>
      <xdr:grpSpPr bwMode="auto">
        <a:xfrm>
          <a:off x="209550" y="5048250"/>
          <a:ext cx="1847850" cy="361950"/>
          <a:chOff x="425825" y="2084294"/>
          <a:chExt cx="1143000" cy="336176"/>
        </a:xfrm>
      </xdr:grpSpPr>
      <xdr:sp macro="[0]!Goto_BIA" textlink="">
        <xdr:nvSpPr>
          <xdr:cNvPr id="78" name="Rounded Rectangle 77">
            <a:extLst>
              <a:ext uri="{FF2B5EF4-FFF2-40B4-BE49-F238E27FC236}">
                <a16:creationId xmlns:a16="http://schemas.microsoft.com/office/drawing/2014/main" id="{41F914D2-70B1-48E3-BB59-1EB4937659B8}"/>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IA" textlink="">
        <xdr:nvSpPr>
          <xdr:cNvPr id="79" name="TextBox 78">
            <a:extLst>
              <a:ext uri="{FF2B5EF4-FFF2-40B4-BE49-F238E27FC236}">
                <a16:creationId xmlns:a16="http://schemas.microsoft.com/office/drawing/2014/main" id="{F2F7DE2B-3422-4FA7-BE21-97DF5D38DB36}"/>
              </a:ext>
            </a:extLst>
          </xdr:cNvPr>
          <xdr:cNvSpPr txBox="1"/>
        </xdr:nvSpPr>
        <xdr:spPr>
          <a:xfrm>
            <a:off x="490634" y="2101987"/>
            <a:ext cx="1013381" cy="256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Résultats du AIB</a:t>
            </a:r>
          </a:p>
        </xdr:txBody>
      </xdr:sp>
    </xdr:grpSp>
    <xdr:clientData/>
  </xdr:twoCellAnchor>
  <xdr:twoCellAnchor>
    <xdr:from>
      <xdr:col>1</xdr:col>
      <xdr:colOff>19050</xdr:colOff>
      <xdr:row>32</xdr:row>
      <xdr:rowOff>133350</xdr:rowOff>
    </xdr:from>
    <xdr:to>
      <xdr:col>3</xdr:col>
      <xdr:colOff>523875</xdr:colOff>
      <xdr:row>36</xdr:row>
      <xdr:rowOff>19050</xdr:rowOff>
    </xdr:to>
    <xdr:grpSp>
      <xdr:nvGrpSpPr>
        <xdr:cNvPr id="2759661" name="Group 28">
          <a:extLst>
            <a:ext uri="{FF2B5EF4-FFF2-40B4-BE49-F238E27FC236}">
              <a16:creationId xmlns:a16="http://schemas.microsoft.com/office/drawing/2014/main" id="{CBA41CA8-3D73-4FA4-9A11-2F5E73C90AFB}"/>
            </a:ext>
          </a:extLst>
        </xdr:cNvPr>
        <xdr:cNvGrpSpPr>
          <a:grpSpLocks/>
        </xdr:cNvGrpSpPr>
      </xdr:nvGrpSpPr>
      <xdr:grpSpPr bwMode="auto">
        <a:xfrm>
          <a:off x="200025" y="5657850"/>
          <a:ext cx="1857375" cy="342900"/>
          <a:chOff x="425825" y="2084294"/>
          <a:chExt cx="1143000" cy="336176"/>
        </a:xfrm>
      </xdr:grpSpPr>
      <xdr:sp macro="[0]!Goto_WCS" textlink="">
        <xdr:nvSpPr>
          <xdr:cNvPr id="82" name="Rounded Rectangle 81">
            <a:extLst>
              <a:ext uri="{FF2B5EF4-FFF2-40B4-BE49-F238E27FC236}">
                <a16:creationId xmlns:a16="http://schemas.microsoft.com/office/drawing/2014/main" id="{6194BC43-B0F9-4AA5-AB1F-699E38C17837}"/>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WCS" textlink="">
        <xdr:nvSpPr>
          <xdr:cNvPr id="84" name="TextBox 83">
            <a:extLst>
              <a:ext uri="{FF2B5EF4-FFF2-40B4-BE49-F238E27FC236}">
                <a16:creationId xmlns:a16="http://schemas.microsoft.com/office/drawing/2014/main" id="{9F62AE01-283F-4D9B-B11B-85E54CA5A764}"/>
              </a:ext>
            </a:extLst>
          </xdr:cNvPr>
          <xdr:cNvSpPr txBox="1"/>
        </xdr:nvSpPr>
        <xdr:spPr>
          <a:xfrm>
            <a:off x="490302" y="2102970"/>
            <a:ext cx="1014046"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APS</a:t>
            </a:r>
          </a:p>
        </xdr:txBody>
      </xdr:sp>
    </xdr:grpSp>
    <xdr:clientData/>
  </xdr:twoCellAnchor>
  <xdr:twoCellAnchor editAs="oneCell">
    <xdr:from>
      <xdr:col>4</xdr:col>
      <xdr:colOff>714375</xdr:colOff>
      <xdr:row>1</xdr:row>
      <xdr:rowOff>47625</xdr:rowOff>
    </xdr:from>
    <xdr:to>
      <xdr:col>12</xdr:col>
      <xdr:colOff>1114425</xdr:colOff>
      <xdr:row>3</xdr:row>
      <xdr:rowOff>133350</xdr:rowOff>
    </xdr:to>
    <xdr:grpSp>
      <xdr:nvGrpSpPr>
        <xdr:cNvPr id="2759662" name="Group 32">
          <a:extLst>
            <a:ext uri="{FF2B5EF4-FFF2-40B4-BE49-F238E27FC236}">
              <a16:creationId xmlns:a16="http://schemas.microsoft.com/office/drawing/2014/main" id="{6BD2C49B-77CE-48EE-A105-5FC84EEE2FE2}"/>
            </a:ext>
          </a:extLst>
        </xdr:cNvPr>
        <xdr:cNvGrpSpPr>
          <a:grpSpLocks/>
        </xdr:cNvGrpSpPr>
      </xdr:nvGrpSpPr>
      <xdr:grpSpPr bwMode="auto">
        <a:xfrm>
          <a:off x="3257550" y="238125"/>
          <a:ext cx="6877050" cy="466725"/>
          <a:chOff x="425825" y="2084294"/>
          <a:chExt cx="1143000" cy="336176"/>
        </a:xfrm>
      </xdr:grpSpPr>
      <xdr:sp macro="" textlink="">
        <xdr:nvSpPr>
          <xdr:cNvPr id="87" name="Rounded Rectangle 86">
            <a:extLst>
              <a:ext uri="{FF2B5EF4-FFF2-40B4-BE49-F238E27FC236}">
                <a16:creationId xmlns:a16="http://schemas.microsoft.com/office/drawing/2014/main" id="{BA8746CE-61F2-42AF-9043-A3F9BC0817BD}"/>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88" name="TextBox 87">
            <a:extLst>
              <a:ext uri="{FF2B5EF4-FFF2-40B4-BE49-F238E27FC236}">
                <a16:creationId xmlns:a16="http://schemas.microsoft.com/office/drawing/2014/main" id="{1BE735D6-A933-405D-A66B-3C334FEDC870}"/>
              </a:ext>
            </a:extLst>
          </xdr:cNvPr>
          <xdr:cNvSpPr txBox="1"/>
        </xdr:nvSpPr>
        <xdr:spPr>
          <a:xfrm>
            <a:off x="493898" y="2104876"/>
            <a:ext cx="1006853" cy="24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2000" b="1">
                <a:solidFill>
                  <a:schemeClr val="bg1"/>
                </a:solidFill>
                <a:latin typeface="+mn-lt"/>
                <a:ea typeface="+mn-ea"/>
                <a:cs typeface="+mn-cs"/>
              </a:rPr>
              <a:t>Résultats du a</a:t>
            </a:r>
            <a:r>
              <a:rPr lang="es-ES" sz="2000" b="1">
                <a:solidFill>
                  <a:schemeClr val="bg1"/>
                </a:solidFill>
                <a:latin typeface="+mn-lt"/>
                <a:ea typeface="+mn-ea"/>
                <a:cs typeface="+mn-cs"/>
              </a:rPr>
              <a:t>nalyse </a:t>
            </a:r>
            <a:r>
              <a:rPr lang="es-ES" sz="2000" b="1">
                <a:solidFill>
                  <a:schemeClr val="bg1"/>
                </a:solidFill>
              </a:rPr>
              <a:t>d'impact </a:t>
            </a:r>
            <a:r>
              <a:rPr lang="es-ES" sz="2000" b="1">
                <a:solidFill>
                  <a:schemeClr val="bg1"/>
                </a:solidFill>
                <a:latin typeface="+mn-lt"/>
                <a:ea typeface="+mn-ea"/>
                <a:cs typeface="+mn-cs"/>
              </a:rPr>
              <a:t>budgétaire </a:t>
            </a:r>
          </a:p>
        </xdr:txBody>
      </xdr:sp>
    </xdr:grpSp>
    <xdr:clientData/>
  </xdr:twoCellAnchor>
  <xdr:twoCellAnchor>
    <xdr:from>
      <xdr:col>1</xdr:col>
      <xdr:colOff>28575</xdr:colOff>
      <xdr:row>38</xdr:row>
      <xdr:rowOff>66675</xdr:rowOff>
    </xdr:from>
    <xdr:to>
      <xdr:col>3</xdr:col>
      <xdr:colOff>523875</xdr:colOff>
      <xdr:row>40</xdr:row>
      <xdr:rowOff>200025</xdr:rowOff>
    </xdr:to>
    <xdr:grpSp>
      <xdr:nvGrpSpPr>
        <xdr:cNvPr id="2759663" name="Group 25">
          <a:extLst>
            <a:ext uri="{FF2B5EF4-FFF2-40B4-BE49-F238E27FC236}">
              <a16:creationId xmlns:a16="http://schemas.microsoft.com/office/drawing/2014/main" id="{7A89B8F2-F832-4B13-A2B8-E6AA6E081B9C}"/>
            </a:ext>
          </a:extLst>
        </xdr:cNvPr>
        <xdr:cNvGrpSpPr>
          <a:grpSpLocks/>
        </xdr:cNvGrpSpPr>
      </xdr:nvGrpSpPr>
      <xdr:grpSpPr bwMode="auto">
        <a:xfrm>
          <a:off x="209550" y="6267450"/>
          <a:ext cx="1847850" cy="352425"/>
          <a:chOff x="425825" y="2084294"/>
          <a:chExt cx="1143000" cy="336176"/>
        </a:xfrm>
      </xdr:grpSpPr>
      <xdr:sp macro="[0]!Goto_References" textlink="">
        <xdr:nvSpPr>
          <xdr:cNvPr id="90" name="Rounded Rectangle 89">
            <a:extLst>
              <a:ext uri="{FF2B5EF4-FFF2-40B4-BE49-F238E27FC236}">
                <a16:creationId xmlns:a16="http://schemas.microsoft.com/office/drawing/2014/main" id="{38F95867-CD26-408A-9E82-0A3FFE0D39FB}"/>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References" textlink="">
        <xdr:nvSpPr>
          <xdr:cNvPr id="91" name="TextBox 90">
            <a:extLst>
              <a:ext uri="{FF2B5EF4-FFF2-40B4-BE49-F238E27FC236}">
                <a16:creationId xmlns:a16="http://schemas.microsoft.com/office/drawing/2014/main" id="{C1A7C8B0-D52A-470B-88B8-7D78758744D9}"/>
              </a:ext>
            </a:extLst>
          </xdr:cNvPr>
          <xdr:cNvSpPr txBox="1"/>
        </xdr:nvSpPr>
        <xdr:spPr>
          <a:xfrm>
            <a:off x="490634" y="2102466"/>
            <a:ext cx="1013381" cy="25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Références</a:t>
            </a:r>
          </a:p>
        </xdr:txBody>
      </xdr:sp>
    </xdr:grpSp>
    <xdr:clientData/>
  </xdr:twoCellAnchor>
  <xdr:twoCellAnchor>
    <xdr:from>
      <xdr:col>1</xdr:col>
      <xdr:colOff>19050</xdr:colOff>
      <xdr:row>44</xdr:row>
      <xdr:rowOff>38100</xdr:rowOff>
    </xdr:from>
    <xdr:to>
      <xdr:col>3</xdr:col>
      <xdr:colOff>523875</xdr:colOff>
      <xdr:row>46</xdr:row>
      <xdr:rowOff>171450</xdr:rowOff>
    </xdr:to>
    <xdr:grpSp>
      <xdr:nvGrpSpPr>
        <xdr:cNvPr id="2759664" name="Group 28">
          <a:extLst>
            <a:ext uri="{FF2B5EF4-FFF2-40B4-BE49-F238E27FC236}">
              <a16:creationId xmlns:a16="http://schemas.microsoft.com/office/drawing/2014/main" id="{0A73997C-1D70-4F24-B773-50624D589796}"/>
            </a:ext>
          </a:extLst>
        </xdr:cNvPr>
        <xdr:cNvGrpSpPr>
          <a:grpSpLocks/>
        </xdr:cNvGrpSpPr>
      </xdr:nvGrpSpPr>
      <xdr:grpSpPr bwMode="auto">
        <a:xfrm>
          <a:off x="200025" y="6896100"/>
          <a:ext cx="1857375" cy="352425"/>
          <a:chOff x="425825" y="2084294"/>
          <a:chExt cx="1143000" cy="336176"/>
        </a:xfrm>
      </xdr:grpSpPr>
      <xdr:sp macro="[0]!Goto_Referencias" textlink="">
        <xdr:nvSpPr>
          <xdr:cNvPr id="93" name="Rounded Rectangle 92">
            <a:extLst>
              <a:ext uri="{FF2B5EF4-FFF2-40B4-BE49-F238E27FC236}">
                <a16:creationId xmlns:a16="http://schemas.microsoft.com/office/drawing/2014/main" id="{20C49CA8-4BD7-43F6-AA21-03624D7FD9DE}"/>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Disclaimers" textlink="">
        <xdr:nvSpPr>
          <xdr:cNvPr id="94" name="TextBox 93">
            <a:extLst>
              <a:ext uri="{FF2B5EF4-FFF2-40B4-BE49-F238E27FC236}">
                <a16:creationId xmlns:a16="http://schemas.microsoft.com/office/drawing/2014/main" id="{496E99FA-9433-4929-99E9-9B8CA613EE8E}"/>
              </a:ext>
            </a:extLst>
          </xdr:cNvPr>
          <xdr:cNvSpPr txBox="1"/>
        </xdr:nvSpPr>
        <xdr:spPr>
          <a:xfrm>
            <a:off x="490302" y="2102466"/>
            <a:ext cx="1014046" cy="25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Avertissements</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171450</xdr:colOff>
      <xdr:row>30</xdr:row>
      <xdr:rowOff>9525</xdr:rowOff>
    </xdr:from>
    <xdr:to>
      <xdr:col>14</xdr:col>
      <xdr:colOff>790575</xdr:colOff>
      <xdr:row>33</xdr:row>
      <xdr:rowOff>190500</xdr:rowOff>
    </xdr:to>
    <xdr:pic macro="[0]!Print_with_WCS">
      <xdr:nvPicPr>
        <xdr:cNvPr id="2761681" name="Picture 37">
          <a:extLst>
            <a:ext uri="{FF2B5EF4-FFF2-40B4-BE49-F238E27FC236}">
              <a16:creationId xmlns:a16="http://schemas.microsoft.com/office/drawing/2014/main" id="{6A0932AC-78CF-4AD6-AFBB-07DF31B0B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1825" y="4943475"/>
          <a:ext cx="6191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542925</xdr:colOff>
      <xdr:row>0</xdr:row>
      <xdr:rowOff>133350</xdr:rowOff>
    </xdr:from>
    <xdr:to>
      <xdr:col>15</xdr:col>
      <xdr:colOff>219075</xdr:colOff>
      <xdr:row>4</xdr:row>
      <xdr:rowOff>95250</xdr:rowOff>
    </xdr:to>
    <xdr:pic macro="[0]!Goto_Exit">
      <xdr:nvPicPr>
        <xdr:cNvPr id="2761682" name="Picture 31">
          <a:extLst>
            <a:ext uri="{FF2B5EF4-FFF2-40B4-BE49-F238E27FC236}">
              <a16:creationId xmlns:a16="http://schemas.microsoft.com/office/drawing/2014/main" id="{52199F40-E2F2-4B63-971C-BB5E90238F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3300" y="133350"/>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38100</xdr:rowOff>
    </xdr:from>
    <xdr:to>
      <xdr:col>3</xdr:col>
      <xdr:colOff>514350</xdr:colOff>
      <xdr:row>9</xdr:row>
      <xdr:rowOff>28575</xdr:rowOff>
    </xdr:to>
    <xdr:grpSp>
      <xdr:nvGrpSpPr>
        <xdr:cNvPr id="2761683" name="Group 7">
          <a:extLst>
            <a:ext uri="{FF2B5EF4-FFF2-40B4-BE49-F238E27FC236}">
              <a16:creationId xmlns:a16="http://schemas.microsoft.com/office/drawing/2014/main" id="{D505A500-3722-4FC7-B05D-A0114E55723D}"/>
            </a:ext>
          </a:extLst>
        </xdr:cNvPr>
        <xdr:cNvGrpSpPr>
          <a:grpSpLocks/>
        </xdr:cNvGrpSpPr>
      </xdr:nvGrpSpPr>
      <xdr:grpSpPr bwMode="auto">
        <a:xfrm>
          <a:off x="228600" y="1371600"/>
          <a:ext cx="1819275" cy="342900"/>
          <a:chOff x="425825" y="2084294"/>
          <a:chExt cx="1143000" cy="336176"/>
        </a:xfrm>
      </xdr:grpSpPr>
      <xdr:sp macro="[0]!Goto_Home" textlink="">
        <xdr:nvSpPr>
          <xdr:cNvPr id="40" name="Rounded Rectangle 39">
            <a:extLst>
              <a:ext uri="{FF2B5EF4-FFF2-40B4-BE49-F238E27FC236}">
                <a16:creationId xmlns:a16="http://schemas.microsoft.com/office/drawing/2014/main" id="{313D9E02-7FE2-44C1-AF26-56282552CAE1}"/>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Home" textlink="">
        <xdr:nvSpPr>
          <xdr:cNvPr id="41" name="TextBox 40">
            <a:extLst>
              <a:ext uri="{FF2B5EF4-FFF2-40B4-BE49-F238E27FC236}">
                <a16:creationId xmlns:a16="http://schemas.microsoft.com/office/drawing/2014/main" id="{91591199-0DB9-4387-8626-ABC3E1D11C36}"/>
              </a:ext>
            </a:extLst>
          </xdr:cNvPr>
          <xdr:cNvSpPr txBox="1"/>
        </xdr:nvSpPr>
        <xdr:spPr>
          <a:xfrm>
            <a:off x="491652" y="2102970"/>
            <a:ext cx="1011346"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Accueil</a:t>
            </a:r>
          </a:p>
        </xdr:txBody>
      </xdr:sp>
    </xdr:grpSp>
    <xdr:clientData/>
  </xdr:twoCellAnchor>
  <xdr:twoCellAnchor>
    <xdr:from>
      <xdr:col>1</xdr:col>
      <xdr:colOff>28575</xdr:colOff>
      <xdr:row>13</xdr:row>
      <xdr:rowOff>219075</xdr:rowOff>
    </xdr:from>
    <xdr:to>
      <xdr:col>3</xdr:col>
      <xdr:colOff>523875</xdr:colOff>
      <xdr:row>15</xdr:row>
      <xdr:rowOff>200025</xdr:rowOff>
    </xdr:to>
    <xdr:grpSp>
      <xdr:nvGrpSpPr>
        <xdr:cNvPr id="2761684" name="Group 10">
          <a:extLst>
            <a:ext uri="{FF2B5EF4-FFF2-40B4-BE49-F238E27FC236}">
              <a16:creationId xmlns:a16="http://schemas.microsoft.com/office/drawing/2014/main" id="{620CD14E-DE05-46E1-95E6-6B8790D2172E}"/>
            </a:ext>
          </a:extLst>
        </xdr:cNvPr>
        <xdr:cNvGrpSpPr>
          <a:grpSpLocks/>
        </xdr:cNvGrpSpPr>
      </xdr:nvGrpSpPr>
      <xdr:grpSpPr bwMode="auto">
        <a:xfrm>
          <a:off x="209550" y="2609850"/>
          <a:ext cx="1847850" cy="333375"/>
          <a:chOff x="425825" y="2084294"/>
          <a:chExt cx="1143000" cy="345552"/>
        </a:xfrm>
      </xdr:grpSpPr>
      <xdr:sp macro="[0]!Goto_Objectives" textlink="">
        <xdr:nvSpPr>
          <xdr:cNvPr id="43" name="Rounded Rectangle 42">
            <a:extLst>
              <a:ext uri="{FF2B5EF4-FFF2-40B4-BE49-F238E27FC236}">
                <a16:creationId xmlns:a16="http://schemas.microsoft.com/office/drawing/2014/main" id="{77E3AF12-88BB-427F-BC56-E9BEDBEA75CD}"/>
              </a:ext>
            </a:extLst>
          </xdr:cNvPr>
          <xdr:cNvSpPr/>
        </xdr:nvSpPr>
        <xdr:spPr>
          <a:xfrm>
            <a:off x="425825" y="2084294"/>
            <a:ext cx="1143000" cy="335679"/>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Objectives" textlink="">
        <xdr:nvSpPr>
          <xdr:cNvPr id="44" name="TextBox 43">
            <a:extLst>
              <a:ext uri="{FF2B5EF4-FFF2-40B4-BE49-F238E27FC236}">
                <a16:creationId xmlns:a16="http://schemas.microsoft.com/office/drawing/2014/main" id="{EF75191F-E118-46CE-A0D6-1269B50D3CA2}"/>
              </a:ext>
            </a:extLst>
          </xdr:cNvPr>
          <xdr:cNvSpPr txBox="1"/>
        </xdr:nvSpPr>
        <xdr:spPr>
          <a:xfrm>
            <a:off x="490634" y="2104040"/>
            <a:ext cx="1072299" cy="325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Object. &amp; Méthodes</a:t>
            </a:r>
          </a:p>
        </xdr:txBody>
      </xdr:sp>
    </xdr:grpSp>
    <xdr:clientData/>
  </xdr:twoCellAnchor>
  <xdr:twoCellAnchor>
    <xdr:from>
      <xdr:col>1</xdr:col>
      <xdr:colOff>38100</xdr:colOff>
      <xdr:row>21</xdr:row>
      <xdr:rowOff>28575</xdr:rowOff>
    </xdr:from>
    <xdr:to>
      <xdr:col>3</xdr:col>
      <xdr:colOff>514350</xdr:colOff>
      <xdr:row>25</xdr:row>
      <xdr:rowOff>104775</xdr:rowOff>
    </xdr:to>
    <xdr:sp macro="[0]!Goto_Mesh" textlink="">
      <xdr:nvSpPr>
        <xdr:cNvPr id="46" name="Rounded Rectangle 45">
          <a:extLst>
            <a:ext uri="{FF2B5EF4-FFF2-40B4-BE49-F238E27FC236}">
              <a16:creationId xmlns:a16="http://schemas.microsoft.com/office/drawing/2014/main" id="{DFD2AEFB-790C-47FD-B1C2-5409EF2B12E7}"/>
            </a:ext>
          </a:extLst>
        </xdr:cNvPr>
        <xdr:cNvSpPr/>
      </xdr:nvSpPr>
      <xdr:spPr bwMode="auto">
        <a:xfrm>
          <a:off x="218017" y="3827992"/>
          <a:ext cx="1830916" cy="340783"/>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xdr:col>
      <xdr:colOff>28575</xdr:colOff>
      <xdr:row>17</xdr:row>
      <xdr:rowOff>133350</xdr:rowOff>
    </xdr:from>
    <xdr:to>
      <xdr:col>3</xdr:col>
      <xdr:colOff>523875</xdr:colOff>
      <xdr:row>19</xdr:row>
      <xdr:rowOff>123825</xdr:rowOff>
    </xdr:to>
    <xdr:grpSp>
      <xdr:nvGrpSpPr>
        <xdr:cNvPr id="2761686" name="Group 16">
          <a:extLst>
            <a:ext uri="{FF2B5EF4-FFF2-40B4-BE49-F238E27FC236}">
              <a16:creationId xmlns:a16="http://schemas.microsoft.com/office/drawing/2014/main" id="{9CB11C25-7B30-4A7C-AC1C-837C8C29E20E}"/>
            </a:ext>
          </a:extLst>
        </xdr:cNvPr>
        <xdr:cNvGrpSpPr>
          <a:grpSpLocks/>
        </xdr:cNvGrpSpPr>
      </xdr:nvGrpSpPr>
      <xdr:grpSpPr bwMode="auto">
        <a:xfrm>
          <a:off x="209550" y="3228975"/>
          <a:ext cx="1847850" cy="342900"/>
          <a:chOff x="425825" y="2084294"/>
          <a:chExt cx="1143000" cy="336176"/>
        </a:xfrm>
      </xdr:grpSpPr>
      <xdr:sp macro="[0]!Goto_Structure" textlink="">
        <xdr:nvSpPr>
          <xdr:cNvPr id="49" name="Rounded Rectangle 48">
            <a:extLst>
              <a:ext uri="{FF2B5EF4-FFF2-40B4-BE49-F238E27FC236}">
                <a16:creationId xmlns:a16="http://schemas.microsoft.com/office/drawing/2014/main" id="{18DD784F-3067-4A50-A645-6F65B2EEE0B7}"/>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Structure" textlink="">
        <xdr:nvSpPr>
          <xdr:cNvPr id="50" name="TextBox 49">
            <a:extLst>
              <a:ext uri="{FF2B5EF4-FFF2-40B4-BE49-F238E27FC236}">
                <a16:creationId xmlns:a16="http://schemas.microsoft.com/office/drawing/2014/main" id="{82C34852-8006-4B83-A474-AF6903A7E4E0}"/>
              </a:ext>
            </a:extLst>
          </xdr:cNvPr>
          <xdr:cNvSpPr txBox="1"/>
        </xdr:nvSpPr>
        <xdr:spPr>
          <a:xfrm>
            <a:off x="490634" y="2102970"/>
            <a:ext cx="1013381"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Structure</a:t>
            </a:r>
          </a:p>
        </xdr:txBody>
      </xdr:sp>
    </xdr:grpSp>
    <xdr:clientData/>
  </xdr:twoCellAnchor>
  <xdr:twoCellAnchor>
    <xdr:from>
      <xdr:col>1</xdr:col>
      <xdr:colOff>38100</xdr:colOff>
      <xdr:row>27</xdr:row>
      <xdr:rowOff>85725</xdr:rowOff>
    </xdr:from>
    <xdr:to>
      <xdr:col>3</xdr:col>
      <xdr:colOff>514350</xdr:colOff>
      <xdr:row>29</xdr:row>
      <xdr:rowOff>142875</xdr:rowOff>
    </xdr:to>
    <xdr:grpSp>
      <xdr:nvGrpSpPr>
        <xdr:cNvPr id="2761687" name="Group 19">
          <a:extLst>
            <a:ext uri="{FF2B5EF4-FFF2-40B4-BE49-F238E27FC236}">
              <a16:creationId xmlns:a16="http://schemas.microsoft.com/office/drawing/2014/main" id="{127627A8-55A9-4AB1-A6CB-8AB6BB0B0654}"/>
            </a:ext>
          </a:extLst>
        </xdr:cNvPr>
        <xdr:cNvGrpSpPr>
          <a:grpSpLocks/>
        </xdr:cNvGrpSpPr>
      </xdr:nvGrpSpPr>
      <xdr:grpSpPr bwMode="auto">
        <a:xfrm>
          <a:off x="219075" y="4467225"/>
          <a:ext cx="1828800" cy="342900"/>
          <a:chOff x="425825" y="2084294"/>
          <a:chExt cx="1143000" cy="336176"/>
        </a:xfrm>
      </xdr:grpSpPr>
      <xdr:sp macro="[0]!Goto_Consequences" textlink="">
        <xdr:nvSpPr>
          <xdr:cNvPr id="52" name="Rounded Rectangle 51">
            <a:extLst>
              <a:ext uri="{FF2B5EF4-FFF2-40B4-BE49-F238E27FC236}">
                <a16:creationId xmlns:a16="http://schemas.microsoft.com/office/drawing/2014/main" id="{B1757471-35FC-4D72-BFEE-44328F68F807}"/>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Consequences" textlink="">
        <xdr:nvSpPr>
          <xdr:cNvPr id="53" name="TextBox 52">
            <a:extLst>
              <a:ext uri="{FF2B5EF4-FFF2-40B4-BE49-F238E27FC236}">
                <a16:creationId xmlns:a16="http://schemas.microsoft.com/office/drawing/2014/main" id="{33EABBA8-F478-406C-9FF5-DDBB5286C727}"/>
              </a:ext>
            </a:extLst>
          </xdr:cNvPr>
          <xdr:cNvSpPr txBox="1"/>
        </xdr:nvSpPr>
        <xdr:spPr>
          <a:xfrm>
            <a:off x="491309" y="2102970"/>
            <a:ext cx="1012031"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Suites cliniques</a:t>
            </a:r>
          </a:p>
        </xdr:txBody>
      </xdr:sp>
    </xdr:grpSp>
    <xdr:clientData/>
  </xdr:twoCellAnchor>
  <xdr:twoCellAnchor>
    <xdr:from>
      <xdr:col>1</xdr:col>
      <xdr:colOff>38100</xdr:colOff>
      <xdr:row>10</xdr:row>
      <xdr:rowOff>57150</xdr:rowOff>
    </xdr:from>
    <xdr:to>
      <xdr:col>3</xdr:col>
      <xdr:colOff>514350</xdr:colOff>
      <xdr:row>12</xdr:row>
      <xdr:rowOff>38100</xdr:rowOff>
    </xdr:to>
    <xdr:grpSp>
      <xdr:nvGrpSpPr>
        <xdr:cNvPr id="2761688" name="Group 22">
          <a:extLst>
            <a:ext uri="{FF2B5EF4-FFF2-40B4-BE49-F238E27FC236}">
              <a16:creationId xmlns:a16="http://schemas.microsoft.com/office/drawing/2014/main" id="{86B7F2D0-F957-4244-B3CB-612EAC9D949A}"/>
            </a:ext>
          </a:extLst>
        </xdr:cNvPr>
        <xdr:cNvGrpSpPr>
          <a:grpSpLocks/>
        </xdr:cNvGrpSpPr>
      </xdr:nvGrpSpPr>
      <xdr:grpSpPr bwMode="auto">
        <a:xfrm>
          <a:off x="219075" y="2009775"/>
          <a:ext cx="1828800" cy="333375"/>
          <a:chOff x="425825" y="2084294"/>
          <a:chExt cx="1143000" cy="336176"/>
        </a:xfrm>
      </xdr:grpSpPr>
      <xdr:sp macro="[0]!Goto_Background" textlink="">
        <xdr:nvSpPr>
          <xdr:cNvPr id="55" name="Rounded Rectangle 54">
            <a:extLst>
              <a:ext uri="{FF2B5EF4-FFF2-40B4-BE49-F238E27FC236}">
                <a16:creationId xmlns:a16="http://schemas.microsoft.com/office/drawing/2014/main" id="{1B900541-322E-455F-9334-9B61C0B71E76}"/>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ackground" textlink="">
        <xdr:nvSpPr>
          <xdr:cNvPr id="56" name="TextBox 55">
            <a:extLst>
              <a:ext uri="{FF2B5EF4-FFF2-40B4-BE49-F238E27FC236}">
                <a16:creationId xmlns:a16="http://schemas.microsoft.com/office/drawing/2014/main" id="{022536B7-851A-4FAA-8A3F-E9A9409CB02B}"/>
              </a:ext>
            </a:extLst>
          </xdr:cNvPr>
          <xdr:cNvSpPr txBox="1"/>
        </xdr:nvSpPr>
        <xdr:spPr>
          <a:xfrm>
            <a:off x="461544" y="2103504"/>
            <a:ext cx="1095375" cy="259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Contexte</a:t>
            </a:r>
          </a:p>
        </xdr:txBody>
      </xdr:sp>
    </xdr:grpSp>
    <xdr:clientData/>
  </xdr:twoCellAnchor>
  <xdr:twoCellAnchor>
    <xdr:from>
      <xdr:col>1</xdr:col>
      <xdr:colOff>28575</xdr:colOff>
      <xdr:row>31</xdr:row>
      <xdr:rowOff>47625</xdr:rowOff>
    </xdr:from>
    <xdr:to>
      <xdr:col>3</xdr:col>
      <xdr:colOff>523875</xdr:colOff>
      <xdr:row>33</xdr:row>
      <xdr:rowOff>57150</xdr:rowOff>
    </xdr:to>
    <xdr:grpSp>
      <xdr:nvGrpSpPr>
        <xdr:cNvPr id="2761689" name="Group 25">
          <a:extLst>
            <a:ext uri="{FF2B5EF4-FFF2-40B4-BE49-F238E27FC236}">
              <a16:creationId xmlns:a16="http://schemas.microsoft.com/office/drawing/2014/main" id="{54ED7219-C792-4F4E-A1BC-3063100A9E66}"/>
            </a:ext>
          </a:extLst>
        </xdr:cNvPr>
        <xdr:cNvGrpSpPr>
          <a:grpSpLocks/>
        </xdr:cNvGrpSpPr>
      </xdr:nvGrpSpPr>
      <xdr:grpSpPr bwMode="auto">
        <a:xfrm>
          <a:off x="209550" y="5067300"/>
          <a:ext cx="1847850" cy="361950"/>
          <a:chOff x="425825" y="2084294"/>
          <a:chExt cx="1143000" cy="336176"/>
        </a:xfrm>
      </xdr:grpSpPr>
      <xdr:sp macro="[0]!Goto_BIA" textlink="">
        <xdr:nvSpPr>
          <xdr:cNvPr id="58" name="Rounded Rectangle 57">
            <a:extLst>
              <a:ext uri="{FF2B5EF4-FFF2-40B4-BE49-F238E27FC236}">
                <a16:creationId xmlns:a16="http://schemas.microsoft.com/office/drawing/2014/main" id="{8A1A9AAE-B179-4D0B-9A39-D7F2CD0BB491}"/>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IA" textlink="">
        <xdr:nvSpPr>
          <xdr:cNvPr id="59" name="TextBox 58">
            <a:extLst>
              <a:ext uri="{FF2B5EF4-FFF2-40B4-BE49-F238E27FC236}">
                <a16:creationId xmlns:a16="http://schemas.microsoft.com/office/drawing/2014/main" id="{81390BC6-6EC5-485A-891F-7852946E0EDA}"/>
              </a:ext>
            </a:extLst>
          </xdr:cNvPr>
          <xdr:cNvSpPr txBox="1"/>
        </xdr:nvSpPr>
        <xdr:spPr>
          <a:xfrm>
            <a:off x="490634" y="2101987"/>
            <a:ext cx="1013381" cy="256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Résultats du AIB</a:t>
            </a:r>
          </a:p>
        </xdr:txBody>
      </xdr:sp>
    </xdr:grpSp>
    <xdr:clientData/>
  </xdr:twoCellAnchor>
  <xdr:twoCellAnchor>
    <xdr:from>
      <xdr:col>1</xdr:col>
      <xdr:colOff>19050</xdr:colOff>
      <xdr:row>34</xdr:row>
      <xdr:rowOff>38100</xdr:rowOff>
    </xdr:from>
    <xdr:to>
      <xdr:col>3</xdr:col>
      <xdr:colOff>523875</xdr:colOff>
      <xdr:row>36</xdr:row>
      <xdr:rowOff>47625</xdr:rowOff>
    </xdr:to>
    <xdr:grpSp>
      <xdr:nvGrpSpPr>
        <xdr:cNvPr id="2761690" name="Group 28">
          <a:extLst>
            <a:ext uri="{FF2B5EF4-FFF2-40B4-BE49-F238E27FC236}">
              <a16:creationId xmlns:a16="http://schemas.microsoft.com/office/drawing/2014/main" id="{1066D95B-29F0-4D5A-BF3B-8A45C2621199}"/>
            </a:ext>
          </a:extLst>
        </xdr:cNvPr>
        <xdr:cNvGrpSpPr>
          <a:grpSpLocks/>
        </xdr:cNvGrpSpPr>
      </xdr:nvGrpSpPr>
      <xdr:grpSpPr bwMode="auto">
        <a:xfrm>
          <a:off x="200025" y="5676900"/>
          <a:ext cx="1857375" cy="361950"/>
          <a:chOff x="425825" y="2084294"/>
          <a:chExt cx="1143000" cy="336176"/>
        </a:xfrm>
      </xdr:grpSpPr>
      <xdr:sp macro="[0]!Goto_WCS" textlink="">
        <xdr:nvSpPr>
          <xdr:cNvPr id="61" name="Rounded Rectangle 60">
            <a:extLst>
              <a:ext uri="{FF2B5EF4-FFF2-40B4-BE49-F238E27FC236}">
                <a16:creationId xmlns:a16="http://schemas.microsoft.com/office/drawing/2014/main" id="{C764FAC2-AE04-4326-A66D-AE0EAA23E2D4}"/>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WCS" textlink="">
        <xdr:nvSpPr>
          <xdr:cNvPr id="62" name="TextBox 61">
            <a:extLst>
              <a:ext uri="{FF2B5EF4-FFF2-40B4-BE49-F238E27FC236}">
                <a16:creationId xmlns:a16="http://schemas.microsoft.com/office/drawing/2014/main" id="{77544681-57E0-4A36-B506-2C91D15D308E}"/>
              </a:ext>
            </a:extLst>
          </xdr:cNvPr>
          <xdr:cNvSpPr txBox="1"/>
        </xdr:nvSpPr>
        <xdr:spPr>
          <a:xfrm>
            <a:off x="490302" y="2101987"/>
            <a:ext cx="1014046" cy="256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APS</a:t>
            </a:r>
          </a:p>
        </xdr:txBody>
      </xdr:sp>
    </xdr:grpSp>
    <xdr:clientData/>
  </xdr:twoCellAnchor>
  <xdr:twoCellAnchor editAs="oneCell">
    <xdr:from>
      <xdr:col>4</xdr:col>
      <xdr:colOff>1019175</xdr:colOff>
      <xdr:row>1</xdr:row>
      <xdr:rowOff>47625</xdr:rowOff>
    </xdr:from>
    <xdr:to>
      <xdr:col>12</xdr:col>
      <xdr:colOff>828675</xdr:colOff>
      <xdr:row>3</xdr:row>
      <xdr:rowOff>133350</xdr:rowOff>
    </xdr:to>
    <xdr:grpSp>
      <xdr:nvGrpSpPr>
        <xdr:cNvPr id="2761691" name="Group 32">
          <a:extLst>
            <a:ext uri="{FF2B5EF4-FFF2-40B4-BE49-F238E27FC236}">
              <a16:creationId xmlns:a16="http://schemas.microsoft.com/office/drawing/2014/main" id="{C1593A05-E74F-4297-93CA-8017773AC860}"/>
            </a:ext>
          </a:extLst>
        </xdr:cNvPr>
        <xdr:cNvGrpSpPr>
          <a:grpSpLocks/>
        </xdr:cNvGrpSpPr>
      </xdr:nvGrpSpPr>
      <xdr:grpSpPr bwMode="auto">
        <a:xfrm>
          <a:off x="3257550" y="238125"/>
          <a:ext cx="6877050" cy="466725"/>
          <a:chOff x="425825" y="2084294"/>
          <a:chExt cx="1143000" cy="336176"/>
        </a:xfrm>
      </xdr:grpSpPr>
      <xdr:sp macro="" textlink="">
        <xdr:nvSpPr>
          <xdr:cNvPr id="65" name="Rounded Rectangle 64">
            <a:extLst>
              <a:ext uri="{FF2B5EF4-FFF2-40B4-BE49-F238E27FC236}">
                <a16:creationId xmlns:a16="http://schemas.microsoft.com/office/drawing/2014/main" id="{0DA3D3E9-38C7-465C-B5A7-6C03F18A414A}"/>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66" name="TextBox 65">
            <a:extLst>
              <a:ext uri="{FF2B5EF4-FFF2-40B4-BE49-F238E27FC236}">
                <a16:creationId xmlns:a16="http://schemas.microsoft.com/office/drawing/2014/main" id="{185ED10F-9C88-4434-925B-65E0186CAB90}"/>
              </a:ext>
            </a:extLst>
          </xdr:cNvPr>
          <xdr:cNvSpPr txBox="1"/>
        </xdr:nvSpPr>
        <xdr:spPr>
          <a:xfrm>
            <a:off x="493898" y="2104876"/>
            <a:ext cx="1006853" cy="24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2000" b="1">
                <a:solidFill>
                  <a:schemeClr val="bg1"/>
                </a:solidFill>
                <a:latin typeface="+mn-lt"/>
                <a:ea typeface="+mn-ea"/>
                <a:cs typeface="+mn-cs"/>
              </a:rPr>
              <a:t>Analyse du pire scénario</a:t>
            </a:r>
          </a:p>
        </xdr:txBody>
      </xdr:sp>
    </xdr:grpSp>
    <xdr:clientData/>
  </xdr:twoCellAnchor>
  <xdr:twoCellAnchor>
    <xdr:from>
      <xdr:col>1</xdr:col>
      <xdr:colOff>28575</xdr:colOff>
      <xdr:row>37</xdr:row>
      <xdr:rowOff>228600</xdr:rowOff>
    </xdr:from>
    <xdr:to>
      <xdr:col>3</xdr:col>
      <xdr:colOff>523875</xdr:colOff>
      <xdr:row>39</xdr:row>
      <xdr:rowOff>104775</xdr:rowOff>
    </xdr:to>
    <xdr:grpSp>
      <xdr:nvGrpSpPr>
        <xdr:cNvPr id="2761692" name="Group 25">
          <a:extLst>
            <a:ext uri="{FF2B5EF4-FFF2-40B4-BE49-F238E27FC236}">
              <a16:creationId xmlns:a16="http://schemas.microsoft.com/office/drawing/2014/main" id="{39C98A0C-9590-4D5D-A522-07958DFA8238}"/>
            </a:ext>
          </a:extLst>
        </xdr:cNvPr>
        <xdr:cNvGrpSpPr>
          <a:grpSpLocks/>
        </xdr:cNvGrpSpPr>
      </xdr:nvGrpSpPr>
      <xdr:grpSpPr bwMode="auto">
        <a:xfrm>
          <a:off x="209550" y="6305550"/>
          <a:ext cx="1847850" cy="361950"/>
          <a:chOff x="425825" y="2084294"/>
          <a:chExt cx="1143000" cy="336176"/>
        </a:xfrm>
      </xdr:grpSpPr>
      <xdr:sp macro="[0]!Goto_References" textlink="">
        <xdr:nvSpPr>
          <xdr:cNvPr id="68" name="Rounded Rectangle 67">
            <a:extLst>
              <a:ext uri="{FF2B5EF4-FFF2-40B4-BE49-F238E27FC236}">
                <a16:creationId xmlns:a16="http://schemas.microsoft.com/office/drawing/2014/main" id="{11C7AAF2-0B8B-4FB6-AEF5-1E3553F3EA48}"/>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References" textlink="">
        <xdr:nvSpPr>
          <xdr:cNvPr id="69" name="TextBox 68">
            <a:extLst>
              <a:ext uri="{FF2B5EF4-FFF2-40B4-BE49-F238E27FC236}">
                <a16:creationId xmlns:a16="http://schemas.microsoft.com/office/drawing/2014/main" id="{5B399FFA-B0B4-491B-AB27-6ACA5EC8D3C8}"/>
              </a:ext>
            </a:extLst>
          </xdr:cNvPr>
          <xdr:cNvSpPr txBox="1"/>
        </xdr:nvSpPr>
        <xdr:spPr>
          <a:xfrm>
            <a:off x="490634" y="2101987"/>
            <a:ext cx="1013381" cy="256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Références</a:t>
            </a:r>
          </a:p>
        </xdr:txBody>
      </xdr:sp>
    </xdr:grpSp>
    <xdr:clientData/>
  </xdr:twoCellAnchor>
  <xdr:twoCellAnchor>
    <xdr:from>
      <xdr:col>1</xdr:col>
      <xdr:colOff>19050</xdr:colOff>
      <xdr:row>40</xdr:row>
      <xdr:rowOff>142875</xdr:rowOff>
    </xdr:from>
    <xdr:to>
      <xdr:col>3</xdr:col>
      <xdr:colOff>523875</xdr:colOff>
      <xdr:row>42</xdr:row>
      <xdr:rowOff>57150</xdr:rowOff>
    </xdr:to>
    <xdr:grpSp>
      <xdr:nvGrpSpPr>
        <xdr:cNvPr id="2761693" name="Group 28">
          <a:extLst>
            <a:ext uri="{FF2B5EF4-FFF2-40B4-BE49-F238E27FC236}">
              <a16:creationId xmlns:a16="http://schemas.microsoft.com/office/drawing/2014/main" id="{6A6D245A-D048-4D69-A066-DC58EC2B4431}"/>
            </a:ext>
          </a:extLst>
        </xdr:cNvPr>
        <xdr:cNvGrpSpPr>
          <a:grpSpLocks/>
        </xdr:cNvGrpSpPr>
      </xdr:nvGrpSpPr>
      <xdr:grpSpPr bwMode="auto">
        <a:xfrm>
          <a:off x="200025" y="6924675"/>
          <a:ext cx="1857375" cy="352425"/>
          <a:chOff x="425825" y="2084294"/>
          <a:chExt cx="1143000" cy="336176"/>
        </a:xfrm>
      </xdr:grpSpPr>
      <xdr:sp macro="[0]!Goto_Referencias" textlink="">
        <xdr:nvSpPr>
          <xdr:cNvPr id="71" name="Rounded Rectangle 70">
            <a:extLst>
              <a:ext uri="{FF2B5EF4-FFF2-40B4-BE49-F238E27FC236}">
                <a16:creationId xmlns:a16="http://schemas.microsoft.com/office/drawing/2014/main" id="{F0629486-BFD4-4311-ADCE-DB155B3F5895}"/>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Disclaimers" textlink="">
        <xdr:nvSpPr>
          <xdr:cNvPr id="72" name="TextBox 71">
            <a:extLst>
              <a:ext uri="{FF2B5EF4-FFF2-40B4-BE49-F238E27FC236}">
                <a16:creationId xmlns:a16="http://schemas.microsoft.com/office/drawing/2014/main" id="{D5684FDD-B9DD-4135-BC7E-588CD3637DE1}"/>
              </a:ext>
            </a:extLst>
          </xdr:cNvPr>
          <xdr:cNvSpPr txBox="1"/>
        </xdr:nvSpPr>
        <xdr:spPr>
          <a:xfrm>
            <a:off x="490302" y="2102466"/>
            <a:ext cx="1014046" cy="25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Avertissements</a:t>
            </a:r>
          </a:p>
        </xdr:txBody>
      </xdr:sp>
    </xdr:grpSp>
    <xdr:clientData/>
  </xdr:twoCellAnchor>
  <xdr:twoCellAnchor>
    <xdr:from>
      <xdr:col>1</xdr:col>
      <xdr:colOff>74083</xdr:colOff>
      <xdr:row>21</xdr:row>
      <xdr:rowOff>63491</xdr:rowOff>
    </xdr:from>
    <xdr:to>
      <xdr:col>3</xdr:col>
      <xdr:colOff>450133</xdr:colOff>
      <xdr:row>25</xdr:row>
      <xdr:rowOff>95249</xdr:rowOff>
    </xdr:to>
    <xdr:sp macro="[0]!Goto_Mesh" textlink="">
      <xdr:nvSpPr>
        <xdr:cNvPr id="38" name="TextBox 37">
          <a:extLst>
            <a:ext uri="{FF2B5EF4-FFF2-40B4-BE49-F238E27FC236}">
              <a16:creationId xmlns:a16="http://schemas.microsoft.com/office/drawing/2014/main" id="{4378334A-013C-414A-A784-2326E2297EC8}"/>
            </a:ext>
          </a:extLst>
        </xdr:cNvPr>
        <xdr:cNvSpPr txBox="1"/>
      </xdr:nvSpPr>
      <xdr:spPr bwMode="auto">
        <a:xfrm>
          <a:off x="254000" y="3862908"/>
          <a:ext cx="1730716" cy="296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Choix de la prothèse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3143250</xdr:colOff>
      <xdr:row>0</xdr:row>
      <xdr:rowOff>142875</xdr:rowOff>
    </xdr:from>
    <xdr:to>
      <xdr:col>16</xdr:col>
      <xdr:colOff>95250</xdr:colOff>
      <xdr:row>4</xdr:row>
      <xdr:rowOff>104775</xdr:rowOff>
    </xdr:to>
    <xdr:pic macro="[0]!Goto_Exit">
      <xdr:nvPicPr>
        <xdr:cNvPr id="2762696" name="Picture 31">
          <a:extLst>
            <a:ext uri="{FF2B5EF4-FFF2-40B4-BE49-F238E27FC236}">
              <a16:creationId xmlns:a16="http://schemas.microsoft.com/office/drawing/2014/main" id="{6FEBA807-A25A-4243-83C6-187373813E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42875"/>
          <a:ext cx="7429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7</xdr:row>
      <xdr:rowOff>66675</xdr:rowOff>
    </xdr:from>
    <xdr:to>
      <xdr:col>4</xdr:col>
      <xdr:colOff>76200</xdr:colOff>
      <xdr:row>10</xdr:row>
      <xdr:rowOff>38100</xdr:rowOff>
    </xdr:to>
    <xdr:grpSp>
      <xdr:nvGrpSpPr>
        <xdr:cNvPr id="2762697" name="Group 7">
          <a:extLst>
            <a:ext uri="{FF2B5EF4-FFF2-40B4-BE49-F238E27FC236}">
              <a16:creationId xmlns:a16="http://schemas.microsoft.com/office/drawing/2014/main" id="{6EDF28B8-B49D-4E8D-981F-BF2A346E80C3}"/>
            </a:ext>
          </a:extLst>
        </xdr:cNvPr>
        <xdr:cNvGrpSpPr>
          <a:grpSpLocks/>
        </xdr:cNvGrpSpPr>
      </xdr:nvGrpSpPr>
      <xdr:grpSpPr bwMode="auto">
        <a:xfrm>
          <a:off x="238125" y="1400175"/>
          <a:ext cx="1847850" cy="352425"/>
          <a:chOff x="425825" y="2084294"/>
          <a:chExt cx="1143000" cy="336176"/>
        </a:xfrm>
      </xdr:grpSpPr>
      <xdr:sp macro="[0]!Goto_Home" textlink="">
        <xdr:nvSpPr>
          <xdr:cNvPr id="208" name="Rounded Rectangle 207">
            <a:extLst>
              <a:ext uri="{FF2B5EF4-FFF2-40B4-BE49-F238E27FC236}">
                <a16:creationId xmlns:a16="http://schemas.microsoft.com/office/drawing/2014/main" id="{D3B98A8C-3A2F-4AF9-8B35-50A51591F595}"/>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Home" textlink="">
        <xdr:nvSpPr>
          <xdr:cNvPr id="209" name="TextBox 208">
            <a:extLst>
              <a:ext uri="{FF2B5EF4-FFF2-40B4-BE49-F238E27FC236}">
                <a16:creationId xmlns:a16="http://schemas.microsoft.com/office/drawing/2014/main" id="{9FD0E7B0-D906-4867-9AA1-3551EE15FD6A}"/>
              </a:ext>
            </a:extLst>
          </xdr:cNvPr>
          <xdr:cNvSpPr txBox="1"/>
        </xdr:nvSpPr>
        <xdr:spPr>
          <a:xfrm>
            <a:off x="490634" y="2102466"/>
            <a:ext cx="1013381" cy="25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Accueil</a:t>
            </a:r>
          </a:p>
        </xdr:txBody>
      </xdr:sp>
    </xdr:grpSp>
    <xdr:clientData/>
  </xdr:twoCellAnchor>
  <xdr:twoCellAnchor>
    <xdr:from>
      <xdr:col>1</xdr:col>
      <xdr:colOff>38100</xdr:colOff>
      <xdr:row>15</xdr:row>
      <xdr:rowOff>9525</xdr:rowOff>
    </xdr:from>
    <xdr:to>
      <xdr:col>4</xdr:col>
      <xdr:colOff>85725</xdr:colOff>
      <xdr:row>17</xdr:row>
      <xdr:rowOff>57150</xdr:rowOff>
    </xdr:to>
    <xdr:grpSp>
      <xdr:nvGrpSpPr>
        <xdr:cNvPr id="2762698" name="Group 10">
          <a:extLst>
            <a:ext uri="{FF2B5EF4-FFF2-40B4-BE49-F238E27FC236}">
              <a16:creationId xmlns:a16="http://schemas.microsoft.com/office/drawing/2014/main" id="{2180A92D-CD66-4058-9020-73B707DCCBC0}"/>
            </a:ext>
          </a:extLst>
        </xdr:cNvPr>
        <xdr:cNvGrpSpPr>
          <a:grpSpLocks/>
        </xdr:cNvGrpSpPr>
      </xdr:nvGrpSpPr>
      <xdr:grpSpPr bwMode="auto">
        <a:xfrm>
          <a:off x="219075" y="2647950"/>
          <a:ext cx="1876425" cy="342900"/>
          <a:chOff x="425825" y="2084294"/>
          <a:chExt cx="1143000" cy="345552"/>
        </a:xfrm>
      </xdr:grpSpPr>
      <xdr:sp macro="[0]!Goto_Objectives" textlink="">
        <xdr:nvSpPr>
          <xdr:cNvPr id="211" name="Rounded Rectangle 210">
            <a:extLst>
              <a:ext uri="{FF2B5EF4-FFF2-40B4-BE49-F238E27FC236}">
                <a16:creationId xmlns:a16="http://schemas.microsoft.com/office/drawing/2014/main" id="{8D801EB1-79CA-464A-96FD-6F08700F8703}"/>
              </a:ext>
            </a:extLst>
          </xdr:cNvPr>
          <xdr:cNvSpPr/>
        </xdr:nvSpPr>
        <xdr:spPr>
          <a:xfrm>
            <a:off x="425825" y="2084294"/>
            <a:ext cx="1143000" cy="335953"/>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Objectives" textlink="">
        <xdr:nvSpPr>
          <xdr:cNvPr id="212" name="TextBox 211">
            <a:extLst>
              <a:ext uri="{FF2B5EF4-FFF2-40B4-BE49-F238E27FC236}">
                <a16:creationId xmlns:a16="http://schemas.microsoft.com/office/drawing/2014/main" id="{526942EA-298A-405A-94E8-4EA4A3AF8DF7}"/>
              </a:ext>
            </a:extLst>
          </xdr:cNvPr>
          <xdr:cNvSpPr txBox="1"/>
        </xdr:nvSpPr>
        <xdr:spPr>
          <a:xfrm>
            <a:off x="489647" y="2103491"/>
            <a:ext cx="1073376" cy="326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Object. &amp; Méthodes</a:t>
            </a:r>
          </a:p>
        </xdr:txBody>
      </xdr:sp>
    </xdr:grpSp>
    <xdr:clientData/>
  </xdr:twoCellAnchor>
  <xdr:twoCellAnchor>
    <xdr:from>
      <xdr:col>1</xdr:col>
      <xdr:colOff>47625</xdr:colOff>
      <xdr:row>22</xdr:row>
      <xdr:rowOff>180975</xdr:rowOff>
    </xdr:from>
    <xdr:to>
      <xdr:col>4</xdr:col>
      <xdr:colOff>76200</xdr:colOff>
      <xdr:row>25</xdr:row>
      <xdr:rowOff>9525</xdr:rowOff>
    </xdr:to>
    <xdr:grpSp>
      <xdr:nvGrpSpPr>
        <xdr:cNvPr id="2762699" name="Group 13">
          <a:extLst>
            <a:ext uri="{FF2B5EF4-FFF2-40B4-BE49-F238E27FC236}">
              <a16:creationId xmlns:a16="http://schemas.microsoft.com/office/drawing/2014/main" id="{66C4AD96-7D29-45E3-8A87-F3B55303CC10}"/>
            </a:ext>
          </a:extLst>
        </xdr:cNvPr>
        <xdr:cNvGrpSpPr>
          <a:grpSpLocks/>
        </xdr:cNvGrpSpPr>
      </xdr:nvGrpSpPr>
      <xdr:grpSpPr bwMode="auto">
        <a:xfrm>
          <a:off x="228600" y="3914775"/>
          <a:ext cx="1857375" cy="333375"/>
          <a:chOff x="425825" y="2084294"/>
          <a:chExt cx="1143000" cy="336176"/>
        </a:xfrm>
      </xdr:grpSpPr>
      <xdr:sp macro="[0]!Goto_Mesh" textlink="">
        <xdr:nvSpPr>
          <xdr:cNvPr id="214" name="Rounded Rectangle 213">
            <a:extLst>
              <a:ext uri="{FF2B5EF4-FFF2-40B4-BE49-F238E27FC236}">
                <a16:creationId xmlns:a16="http://schemas.microsoft.com/office/drawing/2014/main" id="{A4BE693D-003C-4376-91B4-27A9F4BED14D}"/>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Mesh" textlink="">
        <xdr:nvSpPr>
          <xdr:cNvPr id="215" name="TextBox 214">
            <a:extLst>
              <a:ext uri="{FF2B5EF4-FFF2-40B4-BE49-F238E27FC236}">
                <a16:creationId xmlns:a16="http://schemas.microsoft.com/office/drawing/2014/main" id="{1915E6E0-E8BA-44F6-8D07-A3C85A39EFA3}"/>
              </a:ext>
            </a:extLst>
          </xdr:cNvPr>
          <xdr:cNvSpPr txBox="1"/>
        </xdr:nvSpPr>
        <xdr:spPr>
          <a:xfrm>
            <a:off x="490302" y="2103504"/>
            <a:ext cx="1055077" cy="28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Choix de la prothèse</a:t>
            </a:r>
          </a:p>
        </xdr:txBody>
      </xdr:sp>
    </xdr:grpSp>
    <xdr:clientData/>
  </xdr:twoCellAnchor>
  <xdr:twoCellAnchor>
    <xdr:from>
      <xdr:col>1</xdr:col>
      <xdr:colOff>38100</xdr:colOff>
      <xdr:row>19</xdr:row>
      <xdr:rowOff>57150</xdr:rowOff>
    </xdr:from>
    <xdr:to>
      <xdr:col>4</xdr:col>
      <xdr:colOff>85725</xdr:colOff>
      <xdr:row>20</xdr:row>
      <xdr:rowOff>190500</xdr:rowOff>
    </xdr:to>
    <xdr:grpSp>
      <xdr:nvGrpSpPr>
        <xdr:cNvPr id="2762700" name="Group 16">
          <a:extLst>
            <a:ext uri="{FF2B5EF4-FFF2-40B4-BE49-F238E27FC236}">
              <a16:creationId xmlns:a16="http://schemas.microsoft.com/office/drawing/2014/main" id="{FCF4CC5E-F2FE-43CD-AEA2-8A22539ABCD1}"/>
            </a:ext>
          </a:extLst>
        </xdr:cNvPr>
        <xdr:cNvGrpSpPr>
          <a:grpSpLocks/>
        </xdr:cNvGrpSpPr>
      </xdr:nvGrpSpPr>
      <xdr:grpSpPr bwMode="auto">
        <a:xfrm>
          <a:off x="219075" y="3286125"/>
          <a:ext cx="1876425" cy="342900"/>
          <a:chOff x="425825" y="2084294"/>
          <a:chExt cx="1143000" cy="336176"/>
        </a:xfrm>
      </xdr:grpSpPr>
      <xdr:sp macro="[0]!Goto_Structure" textlink="">
        <xdr:nvSpPr>
          <xdr:cNvPr id="217" name="Rounded Rectangle 216">
            <a:extLst>
              <a:ext uri="{FF2B5EF4-FFF2-40B4-BE49-F238E27FC236}">
                <a16:creationId xmlns:a16="http://schemas.microsoft.com/office/drawing/2014/main" id="{3AD444E8-705B-4A5C-B9C7-04122A9B2083}"/>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Structure" textlink="">
        <xdr:nvSpPr>
          <xdr:cNvPr id="218" name="TextBox 217">
            <a:extLst>
              <a:ext uri="{FF2B5EF4-FFF2-40B4-BE49-F238E27FC236}">
                <a16:creationId xmlns:a16="http://schemas.microsoft.com/office/drawing/2014/main" id="{89A58A2B-B557-4729-908C-893B9D81260E}"/>
              </a:ext>
            </a:extLst>
          </xdr:cNvPr>
          <xdr:cNvSpPr txBox="1"/>
        </xdr:nvSpPr>
        <xdr:spPr>
          <a:xfrm>
            <a:off x="489647" y="2102970"/>
            <a:ext cx="1015355" cy="252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Structure</a:t>
            </a:r>
          </a:p>
        </xdr:txBody>
      </xdr:sp>
    </xdr:grpSp>
    <xdr:clientData/>
  </xdr:twoCellAnchor>
  <xdr:twoCellAnchor>
    <xdr:from>
      <xdr:col>1</xdr:col>
      <xdr:colOff>47625</xdr:colOff>
      <xdr:row>26</xdr:row>
      <xdr:rowOff>85725</xdr:rowOff>
    </xdr:from>
    <xdr:to>
      <xdr:col>4</xdr:col>
      <xdr:colOff>76200</xdr:colOff>
      <xdr:row>28</xdr:row>
      <xdr:rowOff>152400</xdr:rowOff>
    </xdr:to>
    <xdr:grpSp>
      <xdr:nvGrpSpPr>
        <xdr:cNvPr id="2762701" name="Group 19">
          <a:extLst>
            <a:ext uri="{FF2B5EF4-FFF2-40B4-BE49-F238E27FC236}">
              <a16:creationId xmlns:a16="http://schemas.microsoft.com/office/drawing/2014/main" id="{F9605192-248C-4E7C-B2C5-42A88F513369}"/>
            </a:ext>
          </a:extLst>
        </xdr:cNvPr>
        <xdr:cNvGrpSpPr>
          <a:grpSpLocks/>
        </xdr:cNvGrpSpPr>
      </xdr:nvGrpSpPr>
      <xdr:grpSpPr bwMode="auto">
        <a:xfrm>
          <a:off x="228600" y="4533900"/>
          <a:ext cx="1857375" cy="361950"/>
          <a:chOff x="425825" y="2084294"/>
          <a:chExt cx="1143000" cy="336176"/>
        </a:xfrm>
      </xdr:grpSpPr>
      <xdr:sp macro="[0]!Goto_Consequences" textlink="">
        <xdr:nvSpPr>
          <xdr:cNvPr id="220" name="Rounded Rectangle 219">
            <a:extLst>
              <a:ext uri="{FF2B5EF4-FFF2-40B4-BE49-F238E27FC236}">
                <a16:creationId xmlns:a16="http://schemas.microsoft.com/office/drawing/2014/main" id="{C5E3A23A-5F1C-44CC-B936-260683D8331D}"/>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Consequences" textlink="">
        <xdr:nvSpPr>
          <xdr:cNvPr id="221" name="TextBox 220">
            <a:extLst>
              <a:ext uri="{FF2B5EF4-FFF2-40B4-BE49-F238E27FC236}">
                <a16:creationId xmlns:a16="http://schemas.microsoft.com/office/drawing/2014/main" id="{D91FD6FE-07F5-43B9-B6C5-2D11211C624D}"/>
              </a:ext>
            </a:extLst>
          </xdr:cNvPr>
          <xdr:cNvSpPr txBox="1"/>
        </xdr:nvSpPr>
        <xdr:spPr>
          <a:xfrm>
            <a:off x="490302" y="2101987"/>
            <a:ext cx="1014046" cy="256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Suites cliniques</a:t>
            </a:r>
          </a:p>
        </xdr:txBody>
      </xdr:sp>
    </xdr:grpSp>
    <xdr:clientData/>
  </xdr:twoCellAnchor>
  <xdr:twoCellAnchor>
    <xdr:from>
      <xdr:col>1</xdr:col>
      <xdr:colOff>47625</xdr:colOff>
      <xdr:row>11</xdr:row>
      <xdr:rowOff>123825</xdr:rowOff>
    </xdr:from>
    <xdr:to>
      <xdr:col>4</xdr:col>
      <xdr:colOff>76200</xdr:colOff>
      <xdr:row>13</xdr:row>
      <xdr:rowOff>161925</xdr:rowOff>
    </xdr:to>
    <xdr:grpSp>
      <xdr:nvGrpSpPr>
        <xdr:cNvPr id="2762702" name="Group 22">
          <a:extLst>
            <a:ext uri="{FF2B5EF4-FFF2-40B4-BE49-F238E27FC236}">
              <a16:creationId xmlns:a16="http://schemas.microsoft.com/office/drawing/2014/main" id="{65AD8493-B60E-42D7-B3D7-3CE943CDBF62}"/>
            </a:ext>
          </a:extLst>
        </xdr:cNvPr>
        <xdr:cNvGrpSpPr>
          <a:grpSpLocks/>
        </xdr:cNvGrpSpPr>
      </xdr:nvGrpSpPr>
      <xdr:grpSpPr bwMode="auto">
        <a:xfrm>
          <a:off x="228600" y="2047875"/>
          <a:ext cx="1857375" cy="333375"/>
          <a:chOff x="425825" y="2084294"/>
          <a:chExt cx="1143000" cy="336176"/>
        </a:xfrm>
      </xdr:grpSpPr>
      <xdr:sp macro="[0]!Goto_Background" textlink="">
        <xdr:nvSpPr>
          <xdr:cNvPr id="223" name="Rounded Rectangle 222">
            <a:extLst>
              <a:ext uri="{FF2B5EF4-FFF2-40B4-BE49-F238E27FC236}">
                <a16:creationId xmlns:a16="http://schemas.microsoft.com/office/drawing/2014/main" id="{344D8B53-6981-4CF1-858E-3F08549AC761}"/>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ackground" textlink="">
        <xdr:nvSpPr>
          <xdr:cNvPr id="224" name="TextBox 223">
            <a:extLst>
              <a:ext uri="{FF2B5EF4-FFF2-40B4-BE49-F238E27FC236}">
                <a16:creationId xmlns:a16="http://schemas.microsoft.com/office/drawing/2014/main" id="{44C886EC-C9D5-408E-AAA4-5536A166B438}"/>
              </a:ext>
            </a:extLst>
          </xdr:cNvPr>
          <xdr:cNvSpPr txBox="1"/>
        </xdr:nvSpPr>
        <xdr:spPr>
          <a:xfrm>
            <a:off x="460994" y="2103504"/>
            <a:ext cx="1096108" cy="259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Contexte</a:t>
            </a:r>
          </a:p>
        </xdr:txBody>
      </xdr:sp>
    </xdr:grpSp>
    <xdr:clientData/>
  </xdr:twoCellAnchor>
  <xdr:twoCellAnchor>
    <xdr:from>
      <xdr:col>1</xdr:col>
      <xdr:colOff>38100</xdr:colOff>
      <xdr:row>29</xdr:row>
      <xdr:rowOff>200025</xdr:rowOff>
    </xdr:from>
    <xdr:to>
      <xdr:col>4</xdr:col>
      <xdr:colOff>85725</xdr:colOff>
      <xdr:row>32</xdr:row>
      <xdr:rowOff>57150</xdr:rowOff>
    </xdr:to>
    <xdr:grpSp>
      <xdr:nvGrpSpPr>
        <xdr:cNvPr id="2762703" name="Group 25">
          <a:extLst>
            <a:ext uri="{FF2B5EF4-FFF2-40B4-BE49-F238E27FC236}">
              <a16:creationId xmlns:a16="http://schemas.microsoft.com/office/drawing/2014/main" id="{479CAE09-7725-41D0-80CD-BB926580D7BD}"/>
            </a:ext>
          </a:extLst>
        </xdr:cNvPr>
        <xdr:cNvGrpSpPr>
          <a:grpSpLocks/>
        </xdr:cNvGrpSpPr>
      </xdr:nvGrpSpPr>
      <xdr:grpSpPr bwMode="auto">
        <a:xfrm>
          <a:off x="219075" y="5153025"/>
          <a:ext cx="1876425" cy="361950"/>
          <a:chOff x="425825" y="2084294"/>
          <a:chExt cx="1143000" cy="336176"/>
        </a:xfrm>
      </xdr:grpSpPr>
      <xdr:sp macro="[0]!Goto_BIA" textlink="">
        <xdr:nvSpPr>
          <xdr:cNvPr id="226" name="Rounded Rectangle 225">
            <a:extLst>
              <a:ext uri="{FF2B5EF4-FFF2-40B4-BE49-F238E27FC236}">
                <a16:creationId xmlns:a16="http://schemas.microsoft.com/office/drawing/2014/main" id="{A95E1791-8DAB-40CE-84B4-709AED3B06A3}"/>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BIA" textlink="">
        <xdr:nvSpPr>
          <xdr:cNvPr id="227" name="TextBox 226">
            <a:extLst>
              <a:ext uri="{FF2B5EF4-FFF2-40B4-BE49-F238E27FC236}">
                <a16:creationId xmlns:a16="http://schemas.microsoft.com/office/drawing/2014/main" id="{5E883D27-5CFC-4A20-9833-58E75E508668}"/>
              </a:ext>
            </a:extLst>
          </xdr:cNvPr>
          <xdr:cNvSpPr txBox="1"/>
        </xdr:nvSpPr>
        <xdr:spPr>
          <a:xfrm>
            <a:off x="489647" y="2101987"/>
            <a:ext cx="1015355" cy="256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Résultats du AIB</a:t>
            </a:r>
          </a:p>
        </xdr:txBody>
      </xdr:sp>
    </xdr:grpSp>
    <xdr:clientData/>
  </xdr:twoCellAnchor>
  <xdr:twoCellAnchor>
    <xdr:from>
      <xdr:col>1</xdr:col>
      <xdr:colOff>28575</xdr:colOff>
      <xdr:row>34</xdr:row>
      <xdr:rowOff>9525</xdr:rowOff>
    </xdr:from>
    <xdr:to>
      <xdr:col>4</xdr:col>
      <xdr:colOff>85725</xdr:colOff>
      <xdr:row>35</xdr:row>
      <xdr:rowOff>190500</xdr:rowOff>
    </xdr:to>
    <xdr:grpSp>
      <xdr:nvGrpSpPr>
        <xdr:cNvPr id="2762704" name="Group 28">
          <a:extLst>
            <a:ext uri="{FF2B5EF4-FFF2-40B4-BE49-F238E27FC236}">
              <a16:creationId xmlns:a16="http://schemas.microsoft.com/office/drawing/2014/main" id="{47C7A513-7596-4381-BBA1-056B5E759ECC}"/>
            </a:ext>
          </a:extLst>
        </xdr:cNvPr>
        <xdr:cNvGrpSpPr>
          <a:grpSpLocks/>
        </xdr:cNvGrpSpPr>
      </xdr:nvGrpSpPr>
      <xdr:grpSpPr bwMode="auto">
        <a:xfrm>
          <a:off x="209550" y="5762625"/>
          <a:ext cx="1885950" cy="371475"/>
          <a:chOff x="425825" y="2084294"/>
          <a:chExt cx="1143000" cy="336176"/>
        </a:xfrm>
      </xdr:grpSpPr>
      <xdr:sp macro="[0]!Goto_WCS" textlink="">
        <xdr:nvSpPr>
          <xdr:cNvPr id="229" name="Rounded Rectangle 228">
            <a:extLst>
              <a:ext uri="{FF2B5EF4-FFF2-40B4-BE49-F238E27FC236}">
                <a16:creationId xmlns:a16="http://schemas.microsoft.com/office/drawing/2014/main" id="{6DB25EF4-354D-402F-AC51-0BA4ABD7440E}"/>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WCS" textlink="">
        <xdr:nvSpPr>
          <xdr:cNvPr id="230" name="TextBox 229">
            <a:extLst>
              <a:ext uri="{FF2B5EF4-FFF2-40B4-BE49-F238E27FC236}">
                <a16:creationId xmlns:a16="http://schemas.microsoft.com/office/drawing/2014/main" id="{5DB291C9-5C1F-49F2-8875-2BCD2A598310}"/>
              </a:ext>
            </a:extLst>
          </xdr:cNvPr>
          <xdr:cNvSpPr txBox="1"/>
        </xdr:nvSpPr>
        <xdr:spPr>
          <a:xfrm>
            <a:off x="489325" y="2101534"/>
            <a:ext cx="1016000" cy="2585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APS</a:t>
            </a:r>
          </a:p>
        </xdr:txBody>
      </xdr:sp>
    </xdr:grpSp>
    <xdr:clientData/>
  </xdr:twoCellAnchor>
  <xdr:twoCellAnchor editAs="oneCell">
    <xdr:from>
      <xdr:col>6</xdr:col>
      <xdr:colOff>76200</xdr:colOff>
      <xdr:row>1</xdr:row>
      <xdr:rowOff>57150</xdr:rowOff>
    </xdr:from>
    <xdr:to>
      <xdr:col>14</xdr:col>
      <xdr:colOff>2114550</xdr:colOff>
      <xdr:row>3</xdr:row>
      <xdr:rowOff>142875</xdr:rowOff>
    </xdr:to>
    <xdr:grpSp>
      <xdr:nvGrpSpPr>
        <xdr:cNvPr id="2762705" name="Group 32">
          <a:extLst>
            <a:ext uri="{FF2B5EF4-FFF2-40B4-BE49-F238E27FC236}">
              <a16:creationId xmlns:a16="http://schemas.microsoft.com/office/drawing/2014/main" id="{D26F02A6-C9D5-48A6-83C7-22FAD59F13C8}"/>
            </a:ext>
          </a:extLst>
        </xdr:cNvPr>
        <xdr:cNvGrpSpPr>
          <a:grpSpLocks/>
        </xdr:cNvGrpSpPr>
      </xdr:nvGrpSpPr>
      <xdr:grpSpPr bwMode="auto">
        <a:xfrm>
          <a:off x="3305175" y="247650"/>
          <a:ext cx="6915150" cy="466725"/>
          <a:chOff x="425825" y="2084294"/>
          <a:chExt cx="1143000" cy="336176"/>
        </a:xfrm>
      </xdr:grpSpPr>
      <xdr:sp macro="" textlink="">
        <xdr:nvSpPr>
          <xdr:cNvPr id="233" name="Rounded Rectangle 232">
            <a:extLst>
              <a:ext uri="{FF2B5EF4-FFF2-40B4-BE49-F238E27FC236}">
                <a16:creationId xmlns:a16="http://schemas.microsoft.com/office/drawing/2014/main" id="{59DAC4AB-5AF9-4841-8D1D-726FB9D703A7}"/>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 textlink="">
        <xdr:nvSpPr>
          <xdr:cNvPr id="234" name="TextBox 233">
            <a:extLst>
              <a:ext uri="{FF2B5EF4-FFF2-40B4-BE49-F238E27FC236}">
                <a16:creationId xmlns:a16="http://schemas.microsoft.com/office/drawing/2014/main" id="{DDE82CF4-B0F5-4101-B0D3-023D6BCC7BC7}"/>
              </a:ext>
            </a:extLst>
          </xdr:cNvPr>
          <xdr:cNvSpPr txBox="1"/>
        </xdr:nvSpPr>
        <xdr:spPr>
          <a:xfrm>
            <a:off x="493523" y="2104876"/>
            <a:ext cx="1007603" cy="24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2000" b="1">
                <a:solidFill>
                  <a:schemeClr val="bg1"/>
                </a:solidFill>
              </a:rPr>
              <a:t>Références</a:t>
            </a:r>
          </a:p>
        </xdr:txBody>
      </xdr:sp>
    </xdr:grpSp>
    <xdr:clientData/>
  </xdr:twoCellAnchor>
  <xdr:twoCellAnchor>
    <xdr:from>
      <xdr:col>1</xdr:col>
      <xdr:colOff>38100</xdr:colOff>
      <xdr:row>37</xdr:row>
      <xdr:rowOff>171450</xdr:rowOff>
    </xdr:from>
    <xdr:to>
      <xdr:col>4</xdr:col>
      <xdr:colOff>85725</xdr:colOff>
      <xdr:row>40</xdr:row>
      <xdr:rowOff>57150</xdr:rowOff>
    </xdr:to>
    <xdr:grpSp>
      <xdr:nvGrpSpPr>
        <xdr:cNvPr id="2762706" name="Group 25">
          <a:extLst>
            <a:ext uri="{FF2B5EF4-FFF2-40B4-BE49-F238E27FC236}">
              <a16:creationId xmlns:a16="http://schemas.microsoft.com/office/drawing/2014/main" id="{5E7B2A0D-CFFE-46D9-BED7-964A31E2BE30}"/>
            </a:ext>
          </a:extLst>
        </xdr:cNvPr>
        <xdr:cNvGrpSpPr>
          <a:grpSpLocks/>
        </xdr:cNvGrpSpPr>
      </xdr:nvGrpSpPr>
      <xdr:grpSpPr bwMode="auto">
        <a:xfrm>
          <a:off x="219075" y="6410325"/>
          <a:ext cx="1876425" cy="371475"/>
          <a:chOff x="425825" y="2084294"/>
          <a:chExt cx="1143000" cy="336176"/>
        </a:xfrm>
      </xdr:grpSpPr>
      <xdr:sp macro="[0]!Goto_References" textlink="">
        <xdr:nvSpPr>
          <xdr:cNvPr id="236" name="Rounded Rectangle 235">
            <a:extLst>
              <a:ext uri="{FF2B5EF4-FFF2-40B4-BE49-F238E27FC236}">
                <a16:creationId xmlns:a16="http://schemas.microsoft.com/office/drawing/2014/main" id="{79FE2A79-8745-469C-A161-E8BD1B7594EA}"/>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References" textlink="">
        <xdr:nvSpPr>
          <xdr:cNvPr id="237" name="TextBox 236">
            <a:extLst>
              <a:ext uri="{FF2B5EF4-FFF2-40B4-BE49-F238E27FC236}">
                <a16:creationId xmlns:a16="http://schemas.microsoft.com/office/drawing/2014/main" id="{1BFF0281-7E8E-4831-9AED-235896400693}"/>
              </a:ext>
            </a:extLst>
          </xdr:cNvPr>
          <xdr:cNvSpPr txBox="1"/>
        </xdr:nvSpPr>
        <xdr:spPr>
          <a:xfrm>
            <a:off x="489647" y="2101534"/>
            <a:ext cx="1015355" cy="2585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Références</a:t>
            </a:r>
          </a:p>
        </xdr:txBody>
      </xdr:sp>
    </xdr:grpSp>
    <xdr:clientData/>
  </xdr:twoCellAnchor>
  <xdr:twoCellAnchor>
    <xdr:from>
      <xdr:col>1</xdr:col>
      <xdr:colOff>28575</xdr:colOff>
      <xdr:row>41</xdr:row>
      <xdr:rowOff>133350</xdr:rowOff>
    </xdr:from>
    <xdr:to>
      <xdr:col>4</xdr:col>
      <xdr:colOff>85725</xdr:colOff>
      <xdr:row>44</xdr:row>
      <xdr:rowOff>9525</xdr:rowOff>
    </xdr:to>
    <xdr:grpSp>
      <xdr:nvGrpSpPr>
        <xdr:cNvPr id="2762707" name="Group 28">
          <a:extLst>
            <a:ext uri="{FF2B5EF4-FFF2-40B4-BE49-F238E27FC236}">
              <a16:creationId xmlns:a16="http://schemas.microsoft.com/office/drawing/2014/main" id="{0356E2E7-18DD-4A64-BD28-2C126E9969AC}"/>
            </a:ext>
          </a:extLst>
        </xdr:cNvPr>
        <xdr:cNvGrpSpPr>
          <a:grpSpLocks/>
        </xdr:cNvGrpSpPr>
      </xdr:nvGrpSpPr>
      <xdr:grpSpPr bwMode="auto">
        <a:xfrm>
          <a:off x="209550" y="7048500"/>
          <a:ext cx="1885950" cy="361950"/>
          <a:chOff x="425825" y="2084294"/>
          <a:chExt cx="1143000" cy="336176"/>
        </a:xfrm>
      </xdr:grpSpPr>
      <xdr:sp macro="[0]!Goto_Referencias" textlink="">
        <xdr:nvSpPr>
          <xdr:cNvPr id="239" name="Rounded Rectangle 238">
            <a:extLst>
              <a:ext uri="{FF2B5EF4-FFF2-40B4-BE49-F238E27FC236}">
                <a16:creationId xmlns:a16="http://schemas.microsoft.com/office/drawing/2014/main" id="{9E567096-A0E4-46DE-ADD4-8CB7B2182319}"/>
              </a:ext>
            </a:extLst>
          </xdr:cNvPr>
          <xdr:cNvSpPr/>
        </xdr:nvSpPr>
        <xdr:spPr>
          <a:xfrm>
            <a:off x="425825" y="2084294"/>
            <a:ext cx="1143000" cy="336176"/>
          </a:xfrm>
          <a:prstGeom prst="roundRect">
            <a:avLst/>
          </a:prstGeom>
          <a:solidFill>
            <a:srgbClr val="036936"/>
          </a:solidFill>
          <a:ln>
            <a:solidFill>
              <a:srgbClr val="AECC50"/>
            </a:solidFill>
          </a:ln>
          <a:effectLst>
            <a:innerShdw blurRad="114300">
              <a:srgbClr val="AECC50"/>
            </a:innerShdw>
          </a:effectLst>
          <a:scene3d>
            <a:camera prst="orthographicFront"/>
            <a:lightRig rig="contrasting" dir="t"/>
          </a:scene3d>
          <a:sp3d prstMaterial="metal">
            <a:bevelT/>
            <a:bevelB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sp macro="[0]!Goto_Disclaimers" textlink="">
        <xdr:nvSpPr>
          <xdr:cNvPr id="240" name="TextBox 239">
            <a:extLst>
              <a:ext uri="{FF2B5EF4-FFF2-40B4-BE49-F238E27FC236}">
                <a16:creationId xmlns:a16="http://schemas.microsoft.com/office/drawing/2014/main" id="{6527FB17-2B36-4F8D-ACE3-11E48687EC6F}"/>
              </a:ext>
            </a:extLst>
          </xdr:cNvPr>
          <xdr:cNvSpPr txBox="1"/>
        </xdr:nvSpPr>
        <xdr:spPr>
          <a:xfrm>
            <a:off x="489325" y="2101987"/>
            <a:ext cx="1016000" cy="256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Avertissements</a:t>
            </a:r>
          </a:p>
        </xdr:txBody>
      </xdr:sp>
    </xdr:grp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
  <sheetViews>
    <sheetView showGridLines="0" showRowColHeaders="0" tabSelected="1" zoomScale="90" zoomScaleNormal="90" workbookViewId="0">
      <selection activeCell="B2" sqref="B2"/>
    </sheetView>
  </sheetViews>
  <sheetFormatPr baseColWidth="10" defaultColWidth="9.140625" defaultRowHeight="15" x14ac:dyDescent="0.25"/>
  <sheetData/>
  <sheetProtection sheet="1"/>
  <pageMargins left="0.70866141732283472" right="0.70866141732283472" top="0.74803149606299213" bottom="0.74803149606299213" header="0.31496062992125984" footer="0.31496062992125984"/>
  <pageSetup paperSize="9" scale="6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E3:P41"/>
  <sheetViews>
    <sheetView showRowColHeaders="0" zoomScale="80" zoomScaleNormal="80" workbookViewId="0">
      <selection activeCell="F4" sqref="F4"/>
    </sheetView>
  </sheetViews>
  <sheetFormatPr baseColWidth="10" defaultColWidth="9.140625" defaultRowHeight="15" x14ac:dyDescent="0.25"/>
  <cols>
    <col min="1" max="1" width="2.7109375" style="6" customWidth="1"/>
    <col min="2" max="10" width="9.140625" style="6"/>
    <col min="11" max="11" width="9.140625" style="6" customWidth="1"/>
    <col min="12" max="14" width="9.140625" style="6"/>
    <col min="15" max="15" width="47.7109375" style="6" customWidth="1"/>
    <col min="16" max="16384" width="9.140625" style="6"/>
  </cols>
  <sheetData>
    <row r="3" spans="6:16" ht="20.25" x14ac:dyDescent="0.25">
      <c r="F3" s="256"/>
    </row>
    <row r="7" spans="6:16" ht="6.75" customHeight="1" x14ac:dyDescent="0.3">
      <c r="F7" s="35"/>
      <c r="G7" s="35"/>
      <c r="H7" s="35"/>
      <c r="I7" s="35"/>
      <c r="J7" s="35"/>
      <c r="K7" s="35"/>
      <c r="L7" s="35"/>
      <c r="M7" s="35"/>
      <c r="N7" s="35"/>
      <c r="O7" s="35"/>
      <c r="P7" s="7"/>
    </row>
    <row r="8" spans="6:16" ht="18.75" customHeight="1" x14ac:dyDescent="0.25">
      <c r="G8" s="244"/>
      <c r="H8" s="244"/>
      <c r="I8" s="244"/>
      <c r="J8" s="244"/>
      <c r="K8" s="244"/>
      <c r="L8" s="244"/>
      <c r="M8" s="244"/>
      <c r="N8" s="244"/>
      <c r="O8" s="244"/>
      <c r="P8" s="7"/>
    </row>
    <row r="9" spans="6:16" ht="6.75" customHeight="1" x14ac:dyDescent="0.25">
      <c r="F9" s="392" t="s">
        <v>66</v>
      </c>
      <c r="G9" s="392"/>
      <c r="H9" s="392"/>
      <c r="I9" s="392"/>
      <c r="J9" s="392"/>
      <c r="K9" s="392"/>
      <c r="L9" s="392"/>
      <c r="M9" s="392"/>
      <c r="N9" s="392"/>
      <c r="O9" s="392"/>
      <c r="P9" s="392"/>
    </row>
    <row r="10" spans="6:16" ht="18.75" customHeight="1" x14ac:dyDescent="0.25">
      <c r="F10" s="392"/>
      <c r="G10" s="392"/>
      <c r="H10" s="392"/>
      <c r="I10" s="392"/>
      <c r="J10" s="392"/>
      <c r="K10" s="392"/>
      <c r="L10" s="392"/>
      <c r="M10" s="392"/>
      <c r="N10" s="392"/>
      <c r="O10" s="392"/>
      <c r="P10" s="392"/>
    </row>
    <row r="11" spans="6:16" ht="18.75" customHeight="1" x14ac:dyDescent="0.25">
      <c r="F11" s="392"/>
      <c r="G11" s="392"/>
      <c r="H11" s="392"/>
      <c r="I11" s="392"/>
      <c r="J11" s="392"/>
      <c r="K11" s="392"/>
      <c r="L11" s="392"/>
      <c r="M11" s="392"/>
      <c r="N11" s="392"/>
      <c r="O11" s="392"/>
      <c r="P11" s="392"/>
    </row>
    <row r="12" spans="6:16" ht="6.75" customHeight="1" x14ac:dyDescent="0.25">
      <c r="F12" s="392"/>
      <c r="G12" s="392"/>
      <c r="H12" s="392"/>
      <c r="I12" s="392"/>
      <c r="J12" s="392"/>
      <c r="K12" s="392"/>
      <c r="L12" s="392"/>
      <c r="M12" s="392"/>
      <c r="N12" s="392"/>
      <c r="O12" s="392"/>
      <c r="P12" s="392"/>
    </row>
    <row r="13" spans="6:16" ht="18.75" customHeight="1" x14ac:dyDescent="0.25">
      <c r="F13" s="392"/>
      <c r="G13" s="392"/>
      <c r="H13" s="392"/>
      <c r="I13" s="392"/>
      <c r="J13" s="392"/>
      <c r="K13" s="392"/>
      <c r="L13" s="392"/>
      <c r="M13" s="392"/>
      <c r="N13" s="392"/>
      <c r="O13" s="392"/>
      <c r="P13" s="392"/>
    </row>
    <row r="14" spans="6:16" ht="18.75" customHeight="1" x14ac:dyDescent="0.25">
      <c r="F14" s="392"/>
      <c r="G14" s="392"/>
      <c r="H14" s="392"/>
      <c r="I14" s="392"/>
      <c r="J14" s="392"/>
      <c r="K14" s="392"/>
      <c r="L14" s="392"/>
      <c r="M14" s="392"/>
      <c r="N14" s="392"/>
      <c r="O14" s="392"/>
      <c r="P14" s="392"/>
    </row>
    <row r="15" spans="6:16" ht="6.75" customHeight="1" x14ac:dyDescent="0.25">
      <c r="F15" s="392"/>
      <c r="G15" s="392"/>
      <c r="H15" s="392"/>
      <c r="I15" s="392"/>
      <c r="J15" s="392"/>
      <c r="K15" s="392"/>
      <c r="L15" s="392"/>
      <c r="M15" s="392"/>
      <c r="N15" s="392"/>
      <c r="O15" s="392"/>
      <c r="P15" s="392"/>
    </row>
    <row r="16" spans="6:16" ht="18.75" customHeight="1" x14ac:dyDescent="0.25">
      <c r="F16" s="392"/>
      <c r="G16" s="392"/>
      <c r="H16" s="392"/>
      <c r="I16" s="392"/>
      <c r="J16" s="392"/>
      <c r="K16" s="392"/>
      <c r="L16" s="392"/>
      <c r="M16" s="392"/>
      <c r="N16" s="392"/>
      <c r="O16" s="392"/>
      <c r="P16" s="392"/>
    </row>
    <row r="17" spans="6:16" ht="18.75" customHeight="1" x14ac:dyDescent="0.25">
      <c r="F17" s="392"/>
      <c r="G17" s="392"/>
      <c r="H17" s="392"/>
      <c r="I17" s="392"/>
      <c r="J17" s="392"/>
      <c r="K17" s="392"/>
      <c r="L17" s="392"/>
      <c r="M17" s="392"/>
      <c r="N17" s="392"/>
      <c r="O17" s="392"/>
      <c r="P17" s="392"/>
    </row>
    <row r="18" spans="6:16" ht="6.75" customHeight="1" x14ac:dyDescent="0.25">
      <c r="F18" s="392"/>
      <c r="G18" s="392"/>
      <c r="H18" s="392"/>
      <c r="I18" s="392"/>
      <c r="J18" s="392"/>
      <c r="K18" s="392"/>
      <c r="L18" s="392"/>
      <c r="M18" s="392"/>
      <c r="N18" s="392"/>
      <c r="O18" s="392"/>
      <c r="P18" s="392"/>
    </row>
    <row r="19" spans="6:16" ht="18.75" customHeight="1" x14ac:dyDescent="0.25">
      <c r="F19" s="392"/>
      <c r="G19" s="392"/>
      <c r="H19" s="392"/>
      <c r="I19" s="392"/>
      <c r="J19" s="392"/>
      <c r="K19" s="392"/>
      <c r="L19" s="392"/>
      <c r="M19" s="392"/>
      <c r="N19" s="392"/>
      <c r="O19" s="392"/>
      <c r="P19" s="392"/>
    </row>
    <row r="20" spans="6:16" ht="18.75" customHeight="1" x14ac:dyDescent="0.25">
      <c r="F20" s="392"/>
      <c r="G20" s="392"/>
      <c r="H20" s="392"/>
      <c r="I20" s="392"/>
      <c r="J20" s="392"/>
      <c r="K20" s="392"/>
      <c r="L20" s="392"/>
      <c r="M20" s="392"/>
      <c r="N20" s="392"/>
      <c r="O20" s="392"/>
      <c r="P20" s="392"/>
    </row>
    <row r="21" spans="6:16" ht="6.75" customHeight="1" x14ac:dyDescent="0.25">
      <c r="F21" s="392"/>
      <c r="G21" s="392"/>
      <c r="H21" s="392"/>
      <c r="I21" s="392"/>
      <c r="J21" s="392"/>
      <c r="K21" s="392"/>
      <c r="L21" s="392"/>
      <c r="M21" s="392"/>
      <c r="N21" s="392"/>
      <c r="O21" s="392"/>
      <c r="P21" s="392"/>
    </row>
    <row r="22" spans="6:16" ht="18.75" customHeight="1" x14ac:dyDescent="0.25">
      <c r="F22" s="392"/>
      <c r="G22" s="392"/>
      <c r="H22" s="392"/>
      <c r="I22" s="392"/>
      <c r="J22" s="392"/>
      <c r="K22" s="392"/>
      <c r="L22" s="392"/>
      <c r="M22" s="392"/>
      <c r="N22" s="392"/>
      <c r="O22" s="392"/>
      <c r="P22" s="392"/>
    </row>
    <row r="23" spans="6:16" ht="18.75" customHeight="1" x14ac:dyDescent="0.25">
      <c r="F23" s="392"/>
      <c r="G23" s="392"/>
      <c r="H23" s="392"/>
      <c r="I23" s="392"/>
      <c r="J23" s="392"/>
      <c r="K23" s="392"/>
      <c r="L23" s="392"/>
      <c r="M23" s="392"/>
      <c r="N23" s="392"/>
      <c r="O23" s="392"/>
      <c r="P23" s="392"/>
    </row>
    <row r="24" spans="6:16" ht="6.75" customHeight="1" x14ac:dyDescent="0.25">
      <c r="F24" s="392"/>
      <c r="G24" s="392"/>
      <c r="H24" s="392"/>
      <c r="I24" s="392"/>
      <c r="J24" s="392"/>
      <c r="K24" s="392"/>
      <c r="L24" s="392"/>
      <c r="M24" s="392"/>
      <c r="N24" s="392"/>
      <c r="O24" s="392"/>
      <c r="P24" s="392"/>
    </row>
    <row r="25" spans="6:16" ht="18.75" customHeight="1" x14ac:dyDescent="0.25">
      <c r="F25" s="392"/>
      <c r="G25" s="392"/>
      <c r="H25" s="392"/>
      <c r="I25" s="392"/>
      <c r="J25" s="392"/>
      <c r="K25" s="392"/>
      <c r="L25" s="392"/>
      <c r="M25" s="392"/>
      <c r="N25" s="392"/>
      <c r="O25" s="392"/>
      <c r="P25" s="392"/>
    </row>
    <row r="26" spans="6:16" ht="18.75" customHeight="1" x14ac:dyDescent="0.25">
      <c r="F26" s="392"/>
      <c r="G26" s="392"/>
      <c r="H26" s="392"/>
      <c r="I26" s="392"/>
      <c r="J26" s="392"/>
      <c r="K26" s="392"/>
      <c r="L26" s="392"/>
      <c r="M26" s="392"/>
      <c r="N26" s="392"/>
      <c r="O26" s="392"/>
      <c r="P26" s="392"/>
    </row>
    <row r="27" spans="6:16" ht="6.75" customHeight="1" x14ac:dyDescent="0.25">
      <c r="F27" s="392"/>
      <c r="G27" s="392"/>
      <c r="H27" s="392"/>
      <c r="I27" s="392"/>
      <c r="J27" s="392"/>
      <c r="K27" s="392"/>
      <c r="L27" s="392"/>
      <c r="M27" s="392"/>
      <c r="N27" s="392"/>
      <c r="O27" s="392"/>
      <c r="P27" s="392"/>
    </row>
    <row r="28" spans="6:16" ht="18.75" customHeight="1" x14ac:dyDescent="0.25">
      <c r="F28" s="392"/>
      <c r="G28" s="392"/>
      <c r="H28" s="392"/>
      <c r="I28" s="392"/>
      <c r="J28" s="392"/>
      <c r="K28" s="392"/>
      <c r="L28" s="392"/>
      <c r="M28" s="392"/>
      <c r="N28" s="392"/>
      <c r="O28" s="392"/>
      <c r="P28" s="392"/>
    </row>
    <row r="29" spans="6:16" ht="18.75" customHeight="1" x14ac:dyDescent="0.25">
      <c r="F29" s="392"/>
      <c r="G29" s="392"/>
      <c r="H29" s="392"/>
      <c r="I29" s="392"/>
      <c r="J29" s="392"/>
      <c r="K29" s="392"/>
      <c r="L29" s="392"/>
      <c r="M29" s="392"/>
      <c r="N29" s="392"/>
      <c r="O29" s="392"/>
      <c r="P29" s="392"/>
    </row>
    <row r="30" spans="6:16" ht="6.75" customHeight="1" x14ac:dyDescent="0.25">
      <c r="F30" s="392"/>
      <c r="G30" s="392"/>
      <c r="H30" s="392"/>
      <c r="I30" s="392"/>
      <c r="J30" s="392"/>
      <c r="K30" s="392"/>
      <c r="L30" s="392"/>
      <c r="M30" s="392"/>
      <c r="N30" s="392"/>
      <c r="O30" s="392"/>
      <c r="P30" s="392"/>
    </row>
    <row r="31" spans="6:16" ht="18.75" customHeight="1" x14ac:dyDescent="0.25">
      <c r="F31" s="392"/>
      <c r="G31" s="392"/>
      <c r="H31" s="392"/>
      <c r="I31" s="392"/>
      <c r="J31" s="392"/>
      <c r="K31" s="392"/>
      <c r="L31" s="392"/>
      <c r="M31" s="392"/>
      <c r="N31" s="392"/>
      <c r="O31" s="392"/>
      <c r="P31" s="392"/>
    </row>
    <row r="32" spans="6:16" ht="18.75" customHeight="1" x14ac:dyDescent="0.25">
      <c r="F32" s="392"/>
      <c r="G32" s="392"/>
      <c r="H32" s="392"/>
      <c r="I32" s="392"/>
      <c r="J32" s="392"/>
      <c r="K32" s="392"/>
      <c r="L32" s="392"/>
      <c r="M32" s="392"/>
      <c r="N32" s="392"/>
      <c r="O32" s="392"/>
      <c r="P32" s="392"/>
    </row>
    <row r="33" spans="5:16" ht="6.75" customHeight="1" x14ac:dyDescent="0.25">
      <c r="F33" s="392"/>
      <c r="G33" s="392"/>
      <c r="H33" s="392"/>
      <c r="I33" s="392"/>
      <c r="J33" s="392"/>
      <c r="K33" s="392"/>
      <c r="L33" s="392"/>
      <c r="M33" s="392"/>
      <c r="N33" s="392"/>
      <c r="O33" s="392"/>
      <c r="P33" s="392"/>
    </row>
    <row r="34" spans="5:16" ht="18.75" customHeight="1" x14ac:dyDescent="0.25">
      <c r="F34" s="392"/>
      <c r="G34" s="392"/>
      <c r="H34" s="392"/>
      <c r="I34" s="392"/>
      <c r="J34" s="392"/>
      <c r="K34" s="392"/>
      <c r="L34" s="392"/>
      <c r="M34" s="392"/>
      <c r="N34" s="392"/>
      <c r="O34" s="392"/>
      <c r="P34" s="392"/>
    </row>
    <row r="35" spans="5:16" ht="18.75" customHeight="1" x14ac:dyDescent="0.25">
      <c r="F35" s="392"/>
      <c r="G35" s="392"/>
      <c r="H35" s="392"/>
      <c r="I35" s="392"/>
      <c r="J35" s="392"/>
      <c r="K35" s="392"/>
      <c r="L35" s="392"/>
      <c r="M35" s="392"/>
      <c r="N35" s="392"/>
      <c r="O35" s="392"/>
      <c r="P35" s="392"/>
    </row>
    <row r="36" spans="5:16" ht="6.75" customHeight="1" x14ac:dyDescent="0.25">
      <c r="F36" s="392"/>
      <c r="G36" s="392"/>
      <c r="H36" s="392"/>
      <c r="I36" s="392"/>
      <c r="J36" s="392"/>
      <c r="K36" s="392"/>
      <c r="L36" s="392"/>
      <c r="M36" s="392"/>
      <c r="N36" s="392"/>
      <c r="O36" s="392"/>
      <c r="P36" s="392"/>
    </row>
    <row r="37" spans="5:16" ht="6.75" customHeight="1" x14ac:dyDescent="0.25">
      <c r="F37" s="392"/>
      <c r="G37" s="392"/>
      <c r="H37" s="392"/>
      <c r="I37" s="392"/>
      <c r="J37" s="392"/>
      <c r="K37" s="392"/>
      <c r="L37" s="392"/>
      <c r="M37" s="392"/>
      <c r="N37" s="392"/>
      <c r="O37" s="392"/>
      <c r="P37" s="392"/>
    </row>
    <row r="38" spans="5:16" ht="6.75" customHeight="1" x14ac:dyDescent="0.25">
      <c r="F38" s="392"/>
      <c r="G38" s="392"/>
      <c r="H38" s="392"/>
      <c r="I38" s="392"/>
      <c r="J38" s="392"/>
      <c r="K38" s="392"/>
      <c r="L38" s="392"/>
      <c r="M38" s="392"/>
      <c r="N38" s="392"/>
      <c r="O38" s="392"/>
      <c r="P38" s="392"/>
    </row>
    <row r="39" spans="5:16" ht="15" customHeight="1" x14ac:dyDescent="0.25">
      <c r="F39" s="392"/>
      <c r="G39" s="392"/>
      <c r="H39" s="392"/>
      <c r="I39" s="392"/>
      <c r="J39" s="392"/>
      <c r="K39" s="392"/>
      <c r="L39" s="392"/>
      <c r="M39" s="392"/>
      <c r="N39" s="392"/>
      <c r="O39" s="392"/>
      <c r="P39" s="392"/>
    </row>
    <row r="40" spans="5:16" ht="15" customHeight="1" x14ac:dyDescent="0.25">
      <c r="E40" s="91"/>
      <c r="I40" s="247"/>
      <c r="J40" s="247"/>
      <c r="K40" s="247"/>
      <c r="L40" s="247"/>
      <c r="M40" s="247"/>
      <c r="N40" s="247"/>
      <c r="O40" s="247"/>
      <c r="P40" s="247"/>
    </row>
    <row r="41" spans="5:16" ht="15" customHeight="1" x14ac:dyDescent="0.25">
      <c r="F41" s="247"/>
      <c r="G41" s="247"/>
      <c r="H41" s="247"/>
      <c r="I41" s="247"/>
      <c r="J41" s="247"/>
      <c r="K41" s="247"/>
      <c r="L41" s="247"/>
      <c r="M41" s="247"/>
      <c r="N41" s="247"/>
      <c r="O41" s="247"/>
      <c r="P41" s="247"/>
    </row>
  </sheetData>
  <mergeCells count="1">
    <mergeCell ref="F9:P39"/>
  </mergeCells>
  <pageMargins left="0.70866141732283472" right="0.70866141732283472" top="0.74803149606299213" bottom="0.74803149606299213" header="0.31496062992125984" footer="0.31496062992125984"/>
  <pageSetup paperSize="9" scale="7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sheetPr>
  <dimension ref="B1:AG51"/>
  <sheetViews>
    <sheetView topLeftCell="F1" zoomScale="75" zoomScaleNormal="75" workbookViewId="0">
      <selection activeCell="Z4" sqref="Z4"/>
    </sheetView>
  </sheetViews>
  <sheetFormatPr baseColWidth="10" defaultColWidth="9.140625" defaultRowHeight="15.75" x14ac:dyDescent="0.25"/>
  <cols>
    <col min="1" max="1" width="2.7109375" style="5" customWidth="1"/>
    <col min="2" max="2" width="17.5703125" style="5" customWidth="1"/>
    <col min="3" max="3" width="2.7109375" style="5" customWidth="1"/>
    <col min="4" max="4" width="4.5703125" style="6" customWidth="1"/>
    <col min="5" max="5" width="29.42578125" style="5" customWidth="1"/>
    <col min="6" max="6" width="3.28515625" style="5" customWidth="1"/>
    <col min="7" max="7" width="12.28515625" style="5" customWidth="1"/>
    <col min="8" max="8" width="3.28515625" style="5" customWidth="1"/>
    <col min="9" max="9" width="12.28515625" style="5" customWidth="1"/>
    <col min="10" max="10" width="3.28515625" style="5" customWidth="1"/>
    <col min="11" max="11" width="12.28515625" style="5" customWidth="1"/>
    <col min="12" max="12" width="3.28515625" style="5" customWidth="1"/>
    <col min="13" max="13" width="12.28515625" style="5" customWidth="1"/>
    <col min="14" max="14" width="3.28515625" style="5" customWidth="1"/>
    <col min="15" max="15" width="12.28515625" style="5" customWidth="1"/>
    <col min="16" max="16" width="3.28515625" style="5" customWidth="1"/>
    <col min="17" max="17" width="12.28515625" style="5" customWidth="1"/>
    <col min="18" max="18" width="3.28515625" style="5" customWidth="1"/>
    <col min="19" max="19" width="9.140625" style="5"/>
    <col min="20" max="20" width="3.28515625" style="5" customWidth="1"/>
    <col min="21" max="21" width="9.140625" style="5" customWidth="1"/>
    <col min="22" max="22" width="3.28515625" style="5" customWidth="1"/>
    <col min="23" max="23" width="9.140625" style="5"/>
    <col min="24" max="24" width="4" style="5" customWidth="1"/>
    <col min="25" max="25" width="9.140625" style="5" customWidth="1"/>
    <col min="26" max="27" width="3.28515625" style="5" customWidth="1"/>
    <col min="28" max="28" width="9.140625" style="5"/>
    <col min="29" max="29" width="4" style="5" customWidth="1"/>
    <col min="30" max="30" width="11.28515625" style="5" customWidth="1"/>
    <col min="31" max="31" width="3.28515625" style="5" customWidth="1"/>
    <col min="32" max="32" width="11.28515625" style="5" customWidth="1"/>
    <col min="33" max="33" width="11.85546875" style="5" bestFit="1" customWidth="1"/>
    <col min="34" max="16384" width="9.140625" style="5"/>
  </cols>
  <sheetData>
    <row r="1" spans="2:33" ht="15.75" customHeight="1" x14ac:dyDescent="0.25"/>
    <row r="2" spans="2:33" ht="15.75" customHeight="1" x14ac:dyDescent="0.25">
      <c r="D2" s="5"/>
      <c r="E2" s="395" t="s">
        <v>21</v>
      </c>
      <c r="G2" s="393" t="str">
        <f>'Mesh Choice'!E17</f>
        <v>P. permanente</v>
      </c>
      <c r="H2" s="8"/>
      <c r="I2" s="393" t="str">
        <f>'Mesh Choice'!E19</f>
        <v>P. biologique</v>
      </c>
      <c r="J2" s="8"/>
      <c r="K2" s="393" t="str">
        <f>'Mesh Choice'!E21</f>
        <v>BioS</v>
      </c>
      <c r="L2" s="8"/>
      <c r="M2" s="393" t="str">
        <f>'Mesh Choice'!E23</f>
        <v xml:space="preserve">2 étapes </v>
      </c>
      <c r="N2" s="8"/>
      <c r="O2" s="393" t="str">
        <f>'Mesh Choice'!E25</f>
        <v xml:space="preserve"> </v>
      </c>
      <c r="P2" s="8"/>
      <c r="Q2" s="393" t="str">
        <f>'Mesh Choice'!E27</f>
        <v xml:space="preserve"> </v>
      </c>
      <c r="R2" s="8"/>
      <c r="S2" s="394" t="s">
        <v>24</v>
      </c>
      <c r="T2" s="177"/>
      <c r="U2" s="177"/>
      <c r="V2" s="177"/>
      <c r="Y2" s="177"/>
      <c r="Z2" s="177"/>
      <c r="AA2" s="177"/>
      <c r="AD2" s="177"/>
      <c r="AE2" s="177"/>
    </row>
    <row r="3" spans="2:33" ht="15.75" customHeight="1" x14ac:dyDescent="0.25">
      <c r="D3" s="5"/>
      <c r="E3" s="395"/>
      <c r="G3" s="393"/>
      <c r="H3" s="8"/>
      <c r="I3" s="393"/>
      <c r="J3" s="8"/>
      <c r="K3" s="393"/>
      <c r="L3" s="8"/>
      <c r="M3" s="393"/>
      <c r="N3" s="8"/>
      <c r="O3" s="393"/>
      <c r="P3" s="8"/>
      <c r="Q3" s="393"/>
      <c r="R3" s="8"/>
      <c r="S3" s="394"/>
      <c r="T3" s="177"/>
      <c r="U3" s="177"/>
      <c r="V3" s="177"/>
      <c r="Y3" s="177"/>
      <c r="Z3" s="177"/>
      <c r="AA3" s="177"/>
      <c r="AD3" s="177"/>
      <c r="AE3" s="177"/>
    </row>
    <row r="4" spans="2:33" ht="15.75" customHeight="1" x14ac:dyDescent="0.25">
      <c r="D4" s="5"/>
      <c r="E4" s="176"/>
      <c r="G4" s="175"/>
      <c r="H4" s="8"/>
      <c r="I4" s="175"/>
      <c r="J4" s="8"/>
      <c r="K4" s="175"/>
      <c r="L4" s="8"/>
      <c r="M4" s="175"/>
      <c r="N4" s="8"/>
      <c r="O4" s="175"/>
      <c r="P4" s="8"/>
      <c r="Q4" s="175"/>
      <c r="R4" s="8"/>
    </row>
    <row r="5" spans="2:33" ht="15" customHeight="1" x14ac:dyDescent="0.25"/>
    <row r="6" spans="2:33" ht="15" customHeight="1" x14ac:dyDescent="0.25">
      <c r="B6" s="394" t="s">
        <v>15</v>
      </c>
      <c r="E6" s="5" t="s">
        <v>25</v>
      </c>
      <c r="G6" s="5">
        <f>G20*G21</f>
        <v>1050000</v>
      </c>
      <c r="I6" s="5">
        <f>I20*I21</f>
        <v>2800000</v>
      </c>
      <c r="K6" s="5">
        <f>K20*K21</f>
        <v>1000000</v>
      </c>
      <c r="M6" s="5">
        <f>M20*M21</f>
        <v>85000</v>
      </c>
      <c r="O6" s="5">
        <f>O20*O21</f>
        <v>0</v>
      </c>
      <c r="Q6" s="5">
        <f>Q20*Q21</f>
        <v>0</v>
      </c>
      <c r="S6" s="5">
        <f>G6+I6+K6+M6+O6+Q6</f>
        <v>4935000</v>
      </c>
      <c r="X6" s="5" t="s">
        <v>47</v>
      </c>
      <c r="Z6" s="5" t="s">
        <v>107</v>
      </c>
      <c r="AD6" s="68">
        <f>(S6+S7)/1000000</f>
        <v>17.829868000000001</v>
      </c>
      <c r="AF6" s="42"/>
      <c r="AG6" s="68"/>
    </row>
    <row r="7" spans="2:33" ht="15" customHeight="1" x14ac:dyDescent="0.25">
      <c r="B7" s="394"/>
      <c r="E7" s="5" t="s">
        <v>2</v>
      </c>
      <c r="G7" s="5">
        <f>G21*SUMPRODUCT(G$27:G$37,$G$40:$G$50)</f>
        <v>5304720</v>
      </c>
      <c r="I7" s="5">
        <f>I21*SUMPRODUCT(I$27:I$37,$G$40:$G$50)</f>
        <v>1181888</v>
      </c>
      <c r="K7" s="5">
        <f>K21*SUMPRODUCT(K$27:K$37,$G$40:$G$50)</f>
        <v>362380</v>
      </c>
      <c r="M7" s="5">
        <f>M21*SUMPRODUCT(M$27:M$37,$G$40:$G$50)</f>
        <v>6045879.9999999991</v>
      </c>
      <c r="O7" s="5">
        <f>O21*SUMPRODUCT(O$27:O$37,$G$40:$G$50)</f>
        <v>0</v>
      </c>
      <c r="Q7" s="5">
        <f>Q21*SUMPRODUCT(Q$27:Q$37,$G$40:$G$50)</f>
        <v>0</v>
      </c>
      <c r="S7" s="5">
        <f>G7+I7+K7+M7+O7+Q7</f>
        <v>12894868</v>
      </c>
      <c r="X7" s="5" t="s">
        <v>47</v>
      </c>
      <c r="Z7" s="5" t="s">
        <v>91</v>
      </c>
      <c r="AD7" s="68">
        <f>(S9+S10)/1000000</f>
        <v>16.507408000000002</v>
      </c>
      <c r="AF7" s="42"/>
      <c r="AG7" s="68"/>
    </row>
    <row r="8" spans="2:33" ht="15" customHeight="1" x14ac:dyDescent="0.25">
      <c r="X8" s="5" t="s">
        <v>47</v>
      </c>
      <c r="Z8" s="5" t="s">
        <v>92</v>
      </c>
      <c r="AD8" s="68">
        <f>(S13+S14)/1000000</f>
        <v>16.478307999999998</v>
      </c>
      <c r="AG8" s="68"/>
    </row>
    <row r="9" spans="2:33" ht="15" customHeight="1" x14ac:dyDescent="0.25">
      <c r="B9" s="395" t="s">
        <v>36</v>
      </c>
      <c r="E9" s="5" t="s">
        <v>25</v>
      </c>
      <c r="G9" s="5">
        <f>G20*G22</f>
        <v>1050000</v>
      </c>
      <c r="I9" s="5">
        <f>I20*I22</f>
        <v>2800000</v>
      </c>
      <c r="K9" s="5">
        <f>K20*K22</f>
        <v>4000000</v>
      </c>
      <c r="M9" s="5">
        <f>M20*M22</f>
        <v>10000</v>
      </c>
      <c r="O9" s="5">
        <f>O20*O22</f>
        <v>0</v>
      </c>
      <c r="Q9" s="5">
        <f>Q20*Q22</f>
        <v>0</v>
      </c>
      <c r="S9" s="5">
        <f>G9+I9+K9+M9+O9+Q9</f>
        <v>7860000</v>
      </c>
      <c r="X9" s="5" t="s">
        <v>47</v>
      </c>
      <c r="Z9" s="5" t="s">
        <v>93</v>
      </c>
      <c r="AB9" s="42"/>
      <c r="AC9" s="42"/>
      <c r="AD9" s="68">
        <f>(S16+S17)/1000000</f>
        <v>15.155848000000001</v>
      </c>
      <c r="AF9" s="42"/>
    </row>
    <row r="10" spans="2:33" ht="15" customHeight="1" x14ac:dyDescent="0.25">
      <c r="B10" s="395"/>
      <c r="E10" s="5" t="s">
        <v>2</v>
      </c>
      <c r="G10" s="5">
        <f>G22*SUMPRODUCT(G$27:G$37,$G$40:$G$50)</f>
        <v>5304720</v>
      </c>
      <c r="I10" s="5">
        <f>I22*SUMPRODUCT(I$27:I$37,$G$40:$G$50)</f>
        <v>1181888</v>
      </c>
      <c r="K10" s="5">
        <f>K22*SUMPRODUCT(K$27:K$37,$G$40:$G$50)</f>
        <v>1449520</v>
      </c>
      <c r="M10" s="5">
        <f>M22*SUMPRODUCT(M$27:M$37,$G$40:$G$50)</f>
        <v>711279.99999999988</v>
      </c>
      <c r="O10" s="5">
        <f>O22*SUMPRODUCT(O$27:O$37,$G$40:$G$50)</f>
        <v>0</v>
      </c>
      <c r="Q10" s="5">
        <f>Q22*SUMPRODUCT(Q$27:Q$37,$G$40:$G$50)</f>
        <v>0</v>
      </c>
      <c r="S10" s="5">
        <f>G10+I10+K10+M10+O10+Q10</f>
        <v>8647408</v>
      </c>
      <c r="W10" s="42"/>
      <c r="X10" s="42"/>
      <c r="AB10" s="42"/>
      <c r="AC10" s="42"/>
      <c r="AF10" s="42"/>
    </row>
    <row r="11" spans="2:33" ht="15.75" customHeight="1" x14ac:dyDescent="0.25"/>
    <row r="12" spans="2:33" ht="15.75" customHeight="1" x14ac:dyDescent="0.25">
      <c r="D12" s="5"/>
      <c r="E12" s="176"/>
      <c r="G12" s="175"/>
      <c r="H12" s="8"/>
      <c r="I12" s="175"/>
      <c r="J12" s="8"/>
      <c r="K12" s="175"/>
      <c r="L12" s="8"/>
      <c r="M12" s="175"/>
      <c r="N12" s="8"/>
      <c r="O12" s="175"/>
      <c r="P12" s="8"/>
      <c r="Q12" s="175"/>
      <c r="R12" s="8"/>
    </row>
    <row r="13" spans="2:33" ht="15" customHeight="1" x14ac:dyDescent="0.25">
      <c r="B13" s="395" t="s">
        <v>37</v>
      </c>
      <c r="E13" s="5" t="s">
        <v>25</v>
      </c>
      <c r="G13" s="5">
        <f>G20*G23</f>
        <v>1050000</v>
      </c>
      <c r="I13" s="5">
        <f>I20*I23</f>
        <v>700000</v>
      </c>
      <c r="K13" s="5">
        <f>K20*K23</f>
        <v>2200000</v>
      </c>
      <c r="M13" s="5">
        <f>M20*M23</f>
        <v>85000</v>
      </c>
      <c r="O13" s="5">
        <f>O20*O23</f>
        <v>0</v>
      </c>
      <c r="Q13" s="5">
        <f>Q20*Q23</f>
        <v>0</v>
      </c>
      <c r="S13" s="5">
        <f>G13+I13+K13+M13+O13+Q13</f>
        <v>4035000</v>
      </c>
      <c r="W13" s="42"/>
      <c r="X13" s="42"/>
      <c r="AB13" s="42"/>
      <c r="AC13" s="42"/>
      <c r="AF13" s="42"/>
    </row>
    <row r="14" spans="2:33" ht="15" customHeight="1" x14ac:dyDescent="0.25">
      <c r="B14" s="395"/>
      <c r="E14" s="5" t="s">
        <v>2</v>
      </c>
      <c r="G14" s="5">
        <f>G23*SUMPRODUCT(G$27:G$37,$G$40:$G$50)</f>
        <v>5304720</v>
      </c>
      <c r="I14" s="5">
        <f>I23*SUMPRODUCT(I$27:I$37,$G$40:$G$50)</f>
        <v>295472</v>
      </c>
      <c r="K14" s="5">
        <f>K23*SUMPRODUCT(K$27:K$37,$G$40:$G$50)</f>
        <v>797236</v>
      </c>
      <c r="M14" s="5">
        <f>M23*SUMPRODUCT(M$27:M$37,$G$40:$G$50)</f>
        <v>6045879.9999999991</v>
      </c>
      <c r="O14" s="5">
        <f>O23*SUMPRODUCT(O$27:O$37,$G$40:$G$50)</f>
        <v>0</v>
      </c>
      <c r="Q14" s="5">
        <f>Q23*SUMPRODUCT(Q$27:Q$37,$G$40:$G$50)</f>
        <v>0</v>
      </c>
      <c r="S14" s="5">
        <f>G14+I14+K14+M14+O14+Q14</f>
        <v>12443308</v>
      </c>
      <c r="W14" s="42"/>
      <c r="X14" s="42"/>
      <c r="AB14" s="42"/>
      <c r="AC14" s="42"/>
      <c r="AF14" s="42"/>
    </row>
    <row r="15" spans="2:33" ht="15.75" customHeight="1" x14ac:dyDescent="0.25"/>
    <row r="16" spans="2:33" ht="15" customHeight="1" x14ac:dyDescent="0.25">
      <c r="B16" s="395" t="s">
        <v>38</v>
      </c>
      <c r="E16" s="5" t="s">
        <v>25</v>
      </c>
      <c r="G16" s="5">
        <f>G20*G24</f>
        <v>1050000</v>
      </c>
      <c r="I16" s="5">
        <f>I20*I24</f>
        <v>700000</v>
      </c>
      <c r="K16" s="5">
        <f>K20*K24</f>
        <v>5200000</v>
      </c>
      <c r="M16" s="5">
        <f>M20*M24</f>
        <v>10000</v>
      </c>
      <c r="O16" s="5">
        <f>O20*O24</f>
        <v>0</v>
      </c>
      <c r="Q16" s="5">
        <f>Q20*Q24</f>
        <v>0</v>
      </c>
      <c r="S16" s="5">
        <f>G16+I16+K16+M16+O16+Q16</f>
        <v>6960000</v>
      </c>
      <c r="W16" s="42"/>
      <c r="X16" s="42"/>
      <c r="AB16" s="42"/>
      <c r="AC16" s="42"/>
      <c r="AF16" s="42"/>
    </row>
    <row r="17" spans="2:32" ht="15" customHeight="1" x14ac:dyDescent="0.25">
      <c r="B17" s="395"/>
      <c r="E17" s="5" t="s">
        <v>2</v>
      </c>
      <c r="G17" s="5">
        <f>G24*SUMPRODUCT(G$27:G$37,$G$40:$G$50)</f>
        <v>5304720</v>
      </c>
      <c r="I17" s="5">
        <f>I24*SUMPRODUCT(I$27:I$37,$G$40:$G$50)</f>
        <v>295472</v>
      </c>
      <c r="K17" s="5">
        <f>K24*SUMPRODUCT(K$27:K$37,$G$40:$G$50)</f>
        <v>1884376</v>
      </c>
      <c r="M17" s="5">
        <f>M24*SUMPRODUCT(M$27:M$37,$G$40:$G$50)</f>
        <v>711279.99999999988</v>
      </c>
      <c r="O17" s="5">
        <f>O24*SUMPRODUCT(O$27:O$37,$G$40:$G$50)</f>
        <v>0</v>
      </c>
      <c r="Q17" s="5">
        <f>Q24*SUMPRODUCT(Q$27:Q$37,$G$40:$G$50)</f>
        <v>0</v>
      </c>
      <c r="S17" s="5">
        <f>G17+I17+K17+M17+O17+Q17</f>
        <v>8195848</v>
      </c>
      <c r="W17" s="42"/>
      <c r="X17" s="42"/>
      <c r="AB17" s="42"/>
      <c r="AC17" s="42"/>
      <c r="AF17" s="42"/>
    </row>
    <row r="18" spans="2:32" ht="15" customHeight="1" x14ac:dyDescent="0.25">
      <c r="B18" s="177"/>
      <c r="W18" s="42"/>
      <c r="X18" s="42"/>
      <c r="AB18" s="42"/>
      <c r="AC18" s="42"/>
      <c r="AF18" s="42"/>
    </row>
    <row r="19" spans="2:32" ht="15.75" customHeight="1" x14ac:dyDescent="0.25"/>
    <row r="20" spans="2:32" ht="15.75" customHeight="1" x14ac:dyDescent="0.25">
      <c r="D20" s="5"/>
      <c r="E20" s="43" t="s">
        <v>22</v>
      </c>
      <c r="F20" s="44"/>
      <c r="G20" s="45">
        <f>'Mesh Choice'!G17</f>
        <v>350</v>
      </c>
      <c r="H20" s="46"/>
      <c r="I20" s="45">
        <f>'Mesh Choice'!G19</f>
        <v>3500</v>
      </c>
      <c r="J20" s="46"/>
      <c r="K20" s="45">
        <f>'Mesh Choice'!G21</f>
        <v>2000</v>
      </c>
      <c r="L20" s="46"/>
      <c r="M20" s="45">
        <f>'Mesh Choice'!G23</f>
        <v>50</v>
      </c>
      <c r="N20" s="46"/>
      <c r="O20" s="45">
        <f>'Mesh Choice'!G25</f>
        <v>0</v>
      </c>
      <c r="P20" s="46"/>
      <c r="Q20" s="45">
        <f>'Mesh Choice'!G27</f>
        <v>0</v>
      </c>
      <c r="R20" s="46"/>
      <c r="S20" s="44"/>
      <c r="T20" s="17"/>
      <c r="U20" s="17"/>
      <c r="V20" s="17"/>
      <c r="Y20" s="17"/>
      <c r="Z20" s="17"/>
      <c r="AA20" s="17"/>
      <c r="AD20" s="17"/>
      <c r="AE20" s="17"/>
    </row>
    <row r="21" spans="2:32" ht="15.75" customHeight="1" x14ac:dyDescent="0.25">
      <c r="D21" s="5"/>
      <c r="E21" s="47" t="s">
        <v>16</v>
      </c>
      <c r="F21" s="17"/>
      <c r="G21" s="48">
        <f>'Mesh Choice'!I17</f>
        <v>3000</v>
      </c>
      <c r="H21" s="18"/>
      <c r="I21" s="48">
        <f>'Mesh Choice'!I19</f>
        <v>800</v>
      </c>
      <c r="J21" s="18"/>
      <c r="K21" s="48">
        <f>'Mesh Choice'!I21</f>
        <v>500</v>
      </c>
      <c r="L21" s="18"/>
      <c r="M21" s="48">
        <f>'Mesh Choice'!I23</f>
        <v>1700</v>
      </c>
      <c r="N21" s="18"/>
      <c r="O21" s="48">
        <f>'Mesh Choice'!I25</f>
        <v>0</v>
      </c>
      <c r="P21" s="18"/>
      <c r="Q21" s="48">
        <f>'Mesh Choice'!I27</f>
        <v>0</v>
      </c>
      <c r="R21" s="18"/>
      <c r="S21" s="17">
        <f>G21+I21+K21+M21+O21+Q21</f>
        <v>6000</v>
      </c>
      <c r="T21" s="17"/>
      <c r="U21" s="17"/>
      <c r="V21" s="17"/>
      <c r="Y21" s="17"/>
      <c r="Z21" s="17"/>
      <c r="AA21" s="17"/>
      <c r="AD21" s="17"/>
      <c r="AE21" s="17"/>
    </row>
    <row r="22" spans="2:32" ht="15.75" customHeight="1" x14ac:dyDescent="0.25">
      <c r="D22" s="5"/>
      <c r="E22" s="47" t="s">
        <v>44</v>
      </c>
      <c r="F22" s="17"/>
      <c r="G22" s="48">
        <f>'Mesh Choice'!L17</f>
        <v>3000</v>
      </c>
      <c r="H22" s="18"/>
      <c r="I22" s="48">
        <f>'Mesh Choice'!L19</f>
        <v>800</v>
      </c>
      <c r="J22" s="18"/>
      <c r="K22" s="48">
        <f>'Mesh Choice'!L21</f>
        <v>2000</v>
      </c>
      <c r="L22" s="18"/>
      <c r="M22" s="48">
        <f>'Mesh Choice'!L23</f>
        <v>200</v>
      </c>
      <c r="N22" s="18"/>
      <c r="O22" s="48">
        <f>'Mesh Choice'!L25</f>
        <v>0</v>
      </c>
      <c r="P22" s="18"/>
      <c r="Q22" s="48">
        <f>'Mesh Choice'!L27</f>
        <v>0</v>
      </c>
      <c r="R22" s="18"/>
      <c r="S22" s="17">
        <f>G22+I22+K22+M22+O22+Q22</f>
        <v>6000</v>
      </c>
      <c r="T22" s="17"/>
      <c r="U22" s="17"/>
      <c r="V22" s="17"/>
      <c r="Y22" s="17"/>
      <c r="Z22" s="17"/>
      <c r="AA22" s="17"/>
      <c r="AD22" s="17"/>
      <c r="AE22" s="17"/>
    </row>
    <row r="23" spans="2:32" ht="15.75" customHeight="1" x14ac:dyDescent="0.25">
      <c r="D23" s="5"/>
      <c r="E23" s="47" t="s">
        <v>46</v>
      </c>
      <c r="F23" s="17"/>
      <c r="G23" s="48">
        <f>'Mesh Choice'!N17</f>
        <v>3000</v>
      </c>
      <c r="H23" s="18"/>
      <c r="I23" s="48">
        <f>'Mesh Choice'!N19</f>
        <v>200</v>
      </c>
      <c r="J23" s="18"/>
      <c r="K23" s="48">
        <f>'Mesh Choice'!N21</f>
        <v>1100</v>
      </c>
      <c r="L23" s="18"/>
      <c r="M23" s="48">
        <f>'Mesh Choice'!N23</f>
        <v>1700</v>
      </c>
      <c r="N23" s="18"/>
      <c r="O23" s="48">
        <f>'Mesh Choice'!N25</f>
        <v>0</v>
      </c>
      <c r="P23" s="18"/>
      <c r="Q23" s="48">
        <f>'Mesh Choice'!N27</f>
        <v>0</v>
      </c>
      <c r="R23" s="18"/>
      <c r="S23" s="17">
        <f>G23+I23+K23+M23+O23+Q23</f>
        <v>6000</v>
      </c>
      <c r="T23" s="17"/>
      <c r="U23" s="17"/>
      <c r="V23" s="17"/>
      <c r="Y23" s="17"/>
      <c r="Z23" s="17"/>
      <c r="AA23" s="17"/>
      <c r="AD23" s="17"/>
      <c r="AE23" s="17"/>
    </row>
    <row r="24" spans="2:32" ht="15.75" customHeight="1" thickBot="1" x14ac:dyDescent="0.3">
      <c r="D24" s="5"/>
      <c r="E24" s="49" t="s">
        <v>45</v>
      </c>
      <c r="F24" s="50"/>
      <c r="G24" s="51">
        <f>'Mesh Choice'!P17</f>
        <v>3000</v>
      </c>
      <c r="H24" s="52"/>
      <c r="I24" s="51">
        <f>'Mesh Choice'!P19</f>
        <v>200</v>
      </c>
      <c r="J24" s="52"/>
      <c r="K24" s="51">
        <f>'Mesh Choice'!P21</f>
        <v>2600</v>
      </c>
      <c r="L24" s="52"/>
      <c r="M24" s="51">
        <f>'Mesh Choice'!P23</f>
        <v>200</v>
      </c>
      <c r="N24" s="52"/>
      <c r="O24" s="51">
        <f>'Mesh Choice'!P25</f>
        <v>0</v>
      </c>
      <c r="P24" s="52"/>
      <c r="Q24" s="51">
        <f>'Mesh Choice'!P27</f>
        <v>0</v>
      </c>
      <c r="R24" s="52"/>
      <c r="S24" s="17">
        <f>G24+I24+K24+M24+O24+Q24</f>
        <v>6000</v>
      </c>
      <c r="T24" s="17"/>
      <c r="U24" s="17"/>
      <c r="V24" s="17"/>
      <c r="Y24" s="17"/>
      <c r="Z24" s="17"/>
      <c r="AA24" s="17"/>
      <c r="AB24" s="189" t="s">
        <v>42</v>
      </c>
      <c r="AC24" s="189"/>
      <c r="AD24" s="189"/>
      <c r="AE24" s="189"/>
      <c r="AF24" s="189"/>
    </row>
    <row r="25" spans="2:32" ht="15.75" customHeight="1" thickTop="1" x14ac:dyDescent="0.25">
      <c r="D25" s="5"/>
      <c r="E25" s="176"/>
      <c r="G25" s="175"/>
      <c r="H25" s="8"/>
      <c r="I25" s="175"/>
      <c r="J25" s="8"/>
      <c r="K25" s="175"/>
      <c r="L25" s="8"/>
      <c r="M25" s="175"/>
      <c r="N25" s="8"/>
      <c r="O25" s="175"/>
      <c r="P25" s="8"/>
      <c r="Q25" s="175"/>
      <c r="R25" s="8"/>
      <c r="S25" s="396" t="s">
        <v>43</v>
      </c>
      <c r="T25" s="396"/>
      <c r="U25" s="396"/>
      <c r="V25" s="396"/>
      <c r="W25" s="396"/>
      <c r="X25" s="396"/>
      <c r="Y25" s="396"/>
      <c r="AB25" s="190"/>
      <c r="AC25" s="190"/>
      <c r="AD25" s="190"/>
      <c r="AE25" s="190"/>
      <c r="AF25" s="190"/>
    </row>
    <row r="26" spans="2:32" ht="15.75" customHeight="1" x14ac:dyDescent="0.25">
      <c r="D26" s="5"/>
      <c r="E26" s="40"/>
      <c r="G26" s="41"/>
      <c r="I26" s="41"/>
      <c r="K26" s="41"/>
      <c r="M26" s="41"/>
      <c r="O26" s="41"/>
      <c r="Q26" s="41"/>
      <c r="S26" s="192" t="s">
        <v>23</v>
      </c>
      <c r="T26" s="192"/>
      <c r="U26" s="192" t="s">
        <v>39</v>
      </c>
      <c r="V26" s="192"/>
      <c r="W26" s="192" t="s">
        <v>40</v>
      </c>
      <c r="X26" s="193"/>
      <c r="Y26" s="192" t="s">
        <v>41</v>
      </c>
      <c r="Z26" s="17"/>
      <c r="AA26" s="17"/>
      <c r="AB26" s="191" t="s">
        <v>39</v>
      </c>
      <c r="AC26" s="190"/>
      <c r="AD26" s="191" t="s">
        <v>40</v>
      </c>
      <c r="AE26" s="191"/>
      <c r="AF26" s="191" t="s">
        <v>41</v>
      </c>
    </row>
    <row r="27" spans="2:32" ht="15.75" customHeight="1" x14ac:dyDescent="0.25">
      <c r="D27" s="5"/>
      <c r="E27" s="53" t="str">
        <f>Structure!J12</f>
        <v>Récidive hernie</v>
      </c>
      <c r="F27" s="44"/>
      <c r="G27" s="54">
        <f>'Clinical Consequences'!G17</f>
        <v>0.12</v>
      </c>
      <c r="H27" s="55"/>
      <c r="I27" s="54">
        <f>'Clinical Consequences'!I17</f>
        <v>0.18</v>
      </c>
      <c r="J27" s="55"/>
      <c r="K27" s="54">
        <f>'Clinical Consequences'!K17</f>
        <v>0.13</v>
      </c>
      <c r="L27" s="55"/>
      <c r="M27" s="54">
        <f>'Clinical Consequences'!M17</f>
        <v>0.7</v>
      </c>
      <c r="N27" s="55"/>
      <c r="O27" s="54">
        <f>'Clinical Consequences'!O17</f>
        <v>0</v>
      </c>
      <c r="P27" s="55"/>
      <c r="Q27" s="54">
        <f>'Clinical Consequences'!Q17</f>
        <v>0</v>
      </c>
      <c r="R27" s="55"/>
      <c r="S27" s="192">
        <f>SUMPRODUCT($G$21:$Q$21,G27:Q27)</f>
        <v>1759</v>
      </c>
      <c r="T27" s="192"/>
      <c r="U27" s="192">
        <f>SUMPRODUCT($G$22:$Q$22,G27:Q27)</f>
        <v>904</v>
      </c>
      <c r="V27" s="192"/>
      <c r="W27" s="192">
        <f>SUMPRODUCT($G$23:$Q$23,G27:Q27)</f>
        <v>1729</v>
      </c>
      <c r="X27" s="193"/>
      <c r="Y27" s="192">
        <f>SUMPRODUCT($G$24:$Q$24,G27:Q27)</f>
        <v>874</v>
      </c>
      <c r="Z27" s="17"/>
      <c r="AA27" s="17"/>
      <c r="AB27" s="191">
        <f>U27-$S27</f>
        <v>-855</v>
      </c>
      <c r="AC27" s="190"/>
      <c r="AD27" s="191">
        <f>W27-$S27</f>
        <v>-30</v>
      </c>
      <c r="AE27" s="191"/>
      <c r="AF27" s="191">
        <f>Y27-$S27</f>
        <v>-885</v>
      </c>
    </row>
    <row r="28" spans="2:32" ht="8.25" customHeight="1" x14ac:dyDescent="0.25">
      <c r="D28" s="5"/>
      <c r="E28" s="17"/>
      <c r="F28" s="17"/>
      <c r="G28" s="34"/>
      <c r="H28" s="34"/>
      <c r="I28" s="34"/>
      <c r="J28" s="34"/>
      <c r="K28" s="34"/>
      <c r="L28" s="34"/>
      <c r="M28" s="34"/>
      <c r="N28" s="34"/>
      <c r="O28" s="34"/>
      <c r="P28" s="34"/>
      <c r="Q28" s="34"/>
      <c r="R28" s="34"/>
      <c r="S28" s="192"/>
      <c r="T28" s="192"/>
      <c r="U28" s="192"/>
      <c r="V28" s="192"/>
      <c r="W28" s="192"/>
      <c r="X28" s="193"/>
      <c r="Y28" s="192"/>
      <c r="Z28" s="17"/>
      <c r="AA28" s="17"/>
      <c r="AB28" s="191"/>
      <c r="AC28" s="190"/>
      <c r="AD28" s="191"/>
      <c r="AE28" s="191"/>
      <c r="AF28" s="191"/>
    </row>
    <row r="29" spans="2:32" ht="15.75" customHeight="1" x14ac:dyDescent="0.25">
      <c r="D29" s="5"/>
      <c r="E29" s="56" t="str">
        <f>Structure!J14</f>
        <v>Explantation prothèse</v>
      </c>
      <c r="F29" s="17"/>
      <c r="G29" s="57">
        <f>'Clinical Consequences'!G19</f>
        <v>9.4E-2</v>
      </c>
      <c r="H29" s="58"/>
      <c r="I29" s="57">
        <f>'Clinical Consequences'!I19</f>
        <v>0.04</v>
      </c>
      <c r="J29" s="58"/>
      <c r="K29" s="57">
        <f>'Clinical Consequences'!K19</f>
        <v>0</v>
      </c>
      <c r="L29" s="58"/>
      <c r="M29" s="57">
        <f>'Clinical Consequences'!M19</f>
        <v>0</v>
      </c>
      <c r="N29" s="58"/>
      <c r="O29" s="57">
        <f>'Clinical Consequences'!O19</f>
        <v>0</v>
      </c>
      <c r="P29" s="58"/>
      <c r="Q29" s="57">
        <f>'Clinical Consequences'!Q19</f>
        <v>0</v>
      </c>
      <c r="R29" s="58"/>
      <c r="S29" s="192">
        <f>SUMPRODUCT($G$21:$Q$21,G29:Q29)</f>
        <v>314</v>
      </c>
      <c r="T29" s="192"/>
      <c r="U29" s="192">
        <f>SUMPRODUCT($G$22:$Q$22,G29:Q29)</f>
        <v>314</v>
      </c>
      <c r="V29" s="192"/>
      <c r="W29" s="192">
        <f>SUMPRODUCT($G$23:$Q$23,G29:Q29)</f>
        <v>290</v>
      </c>
      <c r="X29" s="193"/>
      <c r="Y29" s="192">
        <f>SUMPRODUCT($G$24:$Q$24,G29:Q29)</f>
        <v>290</v>
      </c>
      <c r="Z29" s="17"/>
      <c r="AA29" s="17"/>
      <c r="AB29" s="191">
        <f>U29-$S29</f>
        <v>0</v>
      </c>
      <c r="AC29" s="190"/>
      <c r="AD29" s="191">
        <f>W29-$S29</f>
        <v>-24</v>
      </c>
      <c r="AE29" s="191"/>
      <c r="AF29" s="191">
        <f>Y29-$S29</f>
        <v>-24</v>
      </c>
    </row>
    <row r="30" spans="2:32" ht="8.25" customHeight="1" x14ac:dyDescent="0.25">
      <c r="D30" s="5"/>
      <c r="E30" s="17"/>
      <c r="F30" s="17"/>
      <c r="G30" s="34"/>
      <c r="H30" s="34"/>
      <c r="I30" s="34"/>
      <c r="J30" s="34"/>
      <c r="K30" s="34"/>
      <c r="L30" s="34"/>
      <c r="M30" s="34"/>
      <c r="N30" s="34"/>
      <c r="O30" s="34"/>
      <c r="P30" s="34"/>
      <c r="Q30" s="34"/>
      <c r="R30" s="34"/>
      <c r="S30" s="192"/>
      <c r="T30" s="192"/>
      <c r="U30" s="192"/>
      <c r="V30" s="192"/>
      <c r="W30" s="192"/>
      <c r="X30" s="193"/>
      <c r="Y30" s="192"/>
      <c r="Z30" s="17"/>
      <c r="AA30" s="17"/>
      <c r="AB30" s="191"/>
      <c r="AC30" s="190"/>
      <c r="AD30" s="191"/>
      <c r="AE30" s="191"/>
      <c r="AF30" s="191"/>
    </row>
    <row r="31" spans="2:32" ht="15.75" customHeight="1" x14ac:dyDescent="0.25">
      <c r="D31" s="5"/>
      <c r="E31" s="56" t="str">
        <f>Structure!J16</f>
        <v>Infection profonde</v>
      </c>
      <c r="F31" s="59"/>
      <c r="G31" s="57">
        <f>'Clinical Consequences'!G21</f>
        <v>0.09</v>
      </c>
      <c r="H31" s="58"/>
      <c r="I31" s="57">
        <f>'Clinical Consequences'!I21</f>
        <v>0.08</v>
      </c>
      <c r="J31" s="58"/>
      <c r="K31" s="57">
        <f>'Clinical Consequences'!K21</f>
        <v>0.04</v>
      </c>
      <c r="L31" s="58"/>
      <c r="M31" s="57">
        <f>'Clinical Consequences'!M21</f>
        <v>0.1</v>
      </c>
      <c r="N31" s="58"/>
      <c r="O31" s="57">
        <f>'Clinical Consequences'!O21</f>
        <v>0</v>
      </c>
      <c r="P31" s="58"/>
      <c r="Q31" s="57">
        <f>'Clinical Consequences'!Q21</f>
        <v>0</v>
      </c>
      <c r="R31" s="58"/>
      <c r="S31" s="192">
        <f t="shared" ref="S31:S37" si="0">SUMPRODUCT($G$21:$Q$21,G31:Q31)</f>
        <v>524</v>
      </c>
      <c r="T31" s="192"/>
      <c r="U31" s="192">
        <f>SUMPRODUCT($G$22:$Q$22,G31:Q31)</f>
        <v>434</v>
      </c>
      <c r="V31" s="192"/>
      <c r="W31" s="192">
        <f>SUMPRODUCT($G$23:$Q$23,G31:Q31)</f>
        <v>500</v>
      </c>
      <c r="X31" s="193"/>
      <c r="Y31" s="192">
        <f>SUMPRODUCT($G$24:$Q$24,G31:Q31)</f>
        <v>410</v>
      </c>
      <c r="Z31" s="17"/>
      <c r="AA31" s="17"/>
      <c r="AB31" s="191">
        <f>U31-$S31</f>
        <v>-90</v>
      </c>
      <c r="AC31" s="190"/>
      <c r="AD31" s="191">
        <f>W31-$S31</f>
        <v>-24</v>
      </c>
      <c r="AE31" s="191"/>
      <c r="AF31" s="191">
        <f>Y31-$S31</f>
        <v>-114</v>
      </c>
    </row>
    <row r="32" spans="2:32" ht="8.25" customHeight="1" x14ac:dyDescent="0.25">
      <c r="D32" s="5"/>
      <c r="E32" s="59"/>
      <c r="F32" s="59"/>
      <c r="G32" s="34"/>
      <c r="H32" s="34"/>
      <c r="I32" s="34"/>
      <c r="J32" s="34"/>
      <c r="K32" s="34"/>
      <c r="L32" s="34"/>
      <c r="M32" s="34"/>
      <c r="N32" s="34"/>
      <c r="O32" s="34"/>
      <c r="P32" s="34"/>
      <c r="Q32" s="34"/>
      <c r="R32" s="34"/>
      <c r="S32" s="192"/>
      <c r="T32" s="192"/>
      <c r="U32" s="192"/>
      <c r="V32" s="192"/>
      <c r="W32" s="192"/>
      <c r="X32" s="193"/>
      <c r="Y32" s="192"/>
      <c r="Z32" s="17"/>
      <c r="AA32" s="17"/>
      <c r="AB32" s="191"/>
      <c r="AC32" s="190"/>
      <c r="AD32" s="191"/>
      <c r="AE32" s="191"/>
      <c r="AF32" s="191"/>
    </row>
    <row r="33" spans="4:32" ht="15.75" customHeight="1" x14ac:dyDescent="0.25">
      <c r="D33" s="5"/>
      <c r="E33" s="56">
        <f>Structure!J18</f>
        <v>0</v>
      </c>
      <c r="F33" s="59"/>
      <c r="G33" s="57">
        <f>'Clinical Consequences'!G23</f>
        <v>0</v>
      </c>
      <c r="H33" s="58"/>
      <c r="I33" s="57">
        <f>'Clinical Consequences'!I23</f>
        <v>0</v>
      </c>
      <c r="J33" s="58"/>
      <c r="K33" s="57">
        <f>'Clinical Consequences'!K23</f>
        <v>0</v>
      </c>
      <c r="L33" s="58"/>
      <c r="M33" s="57">
        <f>'Clinical Consequences'!M23</f>
        <v>0</v>
      </c>
      <c r="N33" s="58"/>
      <c r="O33" s="57">
        <f>'Clinical Consequences'!O23</f>
        <v>0</v>
      </c>
      <c r="P33" s="58"/>
      <c r="Q33" s="57">
        <f>'Clinical Consequences'!Q23</f>
        <v>0</v>
      </c>
      <c r="R33" s="58"/>
      <c r="S33" s="192">
        <f t="shared" si="0"/>
        <v>0</v>
      </c>
      <c r="T33" s="192"/>
      <c r="U33" s="192">
        <f>SUMPRODUCT($G$22:$Q$22,G33:Q33)</f>
        <v>0</v>
      </c>
      <c r="V33" s="192"/>
      <c r="W33" s="192">
        <f>SUMPRODUCT($G$23:$Q$23,G33:Q33)</f>
        <v>0</v>
      </c>
      <c r="X33" s="193"/>
      <c r="Y33" s="192">
        <f>SUMPRODUCT($G$24:$Q$24,G33:Q33)</f>
        <v>0</v>
      </c>
      <c r="Z33" s="17"/>
      <c r="AA33" s="17"/>
      <c r="AB33" s="191">
        <f>U33-$S33</f>
        <v>0</v>
      </c>
      <c r="AC33" s="190"/>
      <c r="AD33" s="191">
        <f>W33-$S33</f>
        <v>0</v>
      </c>
      <c r="AE33" s="191"/>
      <c r="AF33" s="191">
        <f>Y33-$S33</f>
        <v>0</v>
      </c>
    </row>
    <row r="34" spans="4:32" ht="8.25" customHeight="1" x14ac:dyDescent="0.25">
      <c r="D34" s="5"/>
      <c r="E34" s="17"/>
      <c r="F34" s="17"/>
      <c r="G34" s="34"/>
      <c r="H34" s="34"/>
      <c r="I34" s="34"/>
      <c r="J34" s="34"/>
      <c r="K34" s="34"/>
      <c r="L34" s="34"/>
      <c r="M34" s="34"/>
      <c r="N34" s="34"/>
      <c r="O34" s="34"/>
      <c r="P34" s="34"/>
      <c r="Q34" s="34"/>
      <c r="R34" s="34"/>
      <c r="S34" s="192"/>
      <c r="T34" s="192"/>
      <c r="U34" s="192"/>
      <c r="V34" s="192"/>
      <c r="W34" s="192"/>
      <c r="X34" s="193"/>
      <c r="Y34" s="192"/>
      <c r="Z34" s="17"/>
      <c r="AA34" s="17"/>
      <c r="AB34" s="191"/>
      <c r="AC34" s="190"/>
      <c r="AD34" s="191"/>
      <c r="AE34" s="191"/>
      <c r="AF34" s="191"/>
    </row>
    <row r="35" spans="4:32" ht="15.75" customHeight="1" x14ac:dyDescent="0.25">
      <c r="D35" s="5"/>
      <c r="E35" s="56">
        <f>Structure!J20</f>
        <v>0</v>
      </c>
      <c r="F35" s="17"/>
      <c r="G35" s="57">
        <f>'Clinical Consequences'!G25</f>
        <v>0</v>
      </c>
      <c r="H35" s="58"/>
      <c r="I35" s="57">
        <f>'Clinical Consequences'!I25</f>
        <v>0</v>
      </c>
      <c r="J35" s="58"/>
      <c r="K35" s="57">
        <f>'Clinical Consequences'!K25</f>
        <v>0</v>
      </c>
      <c r="L35" s="58"/>
      <c r="M35" s="57">
        <f>'Clinical Consequences'!M25</f>
        <v>0</v>
      </c>
      <c r="N35" s="58"/>
      <c r="O35" s="57">
        <f>'Clinical Consequences'!O25</f>
        <v>0</v>
      </c>
      <c r="P35" s="58"/>
      <c r="Q35" s="57">
        <f>'Clinical Consequences'!Q25</f>
        <v>0</v>
      </c>
      <c r="R35" s="58"/>
      <c r="S35" s="192">
        <f t="shared" si="0"/>
        <v>0</v>
      </c>
      <c r="T35" s="192"/>
      <c r="U35" s="192">
        <f>SUMPRODUCT($G$22:$Q$22,G35:Q35)</f>
        <v>0</v>
      </c>
      <c r="V35" s="192"/>
      <c r="W35" s="192">
        <f>SUMPRODUCT($G$23:$Q$23,G35:Q35)</f>
        <v>0</v>
      </c>
      <c r="X35" s="193"/>
      <c r="Y35" s="192">
        <f>SUMPRODUCT($G$24:$Q$24,G35:Q35)</f>
        <v>0</v>
      </c>
      <c r="Z35" s="17"/>
      <c r="AA35" s="17"/>
      <c r="AB35" s="191">
        <f>U35-$S35</f>
        <v>0</v>
      </c>
      <c r="AC35" s="190"/>
      <c r="AD35" s="191">
        <f>W35-$S35</f>
        <v>0</v>
      </c>
      <c r="AE35" s="191"/>
      <c r="AF35" s="191">
        <f>Y35-$S35</f>
        <v>0</v>
      </c>
    </row>
    <row r="36" spans="4:32" ht="8.25" customHeight="1" x14ac:dyDescent="0.25">
      <c r="D36" s="5"/>
      <c r="E36" s="17"/>
      <c r="F36" s="59"/>
      <c r="G36" s="34"/>
      <c r="H36" s="34"/>
      <c r="I36" s="34"/>
      <c r="J36" s="34"/>
      <c r="K36" s="34"/>
      <c r="L36" s="34"/>
      <c r="M36" s="34"/>
      <c r="N36" s="34"/>
      <c r="O36" s="34"/>
      <c r="P36" s="34"/>
      <c r="Q36" s="34"/>
      <c r="R36" s="34"/>
      <c r="S36" s="192"/>
      <c r="T36" s="192"/>
      <c r="U36" s="192"/>
      <c r="V36" s="192"/>
      <c r="W36" s="192"/>
      <c r="X36" s="193"/>
      <c r="Y36" s="192"/>
      <c r="Z36" s="17"/>
      <c r="AA36" s="17"/>
      <c r="AB36" s="191"/>
      <c r="AC36" s="190"/>
      <c r="AD36" s="191"/>
      <c r="AE36" s="191"/>
      <c r="AF36" s="191"/>
    </row>
    <row r="37" spans="4:32" ht="15.75" customHeight="1" thickBot="1" x14ac:dyDescent="0.3">
      <c r="D37" s="5"/>
      <c r="E37" s="60">
        <f>Structure!J22</f>
        <v>0</v>
      </c>
      <c r="F37" s="61"/>
      <c r="G37" s="62">
        <f>'Clinical Consequences'!G27</f>
        <v>0</v>
      </c>
      <c r="H37" s="63"/>
      <c r="I37" s="62">
        <f>'Clinical Consequences'!I27</f>
        <v>0</v>
      </c>
      <c r="J37" s="63"/>
      <c r="K37" s="62">
        <f>'Clinical Consequences'!K27</f>
        <v>0</v>
      </c>
      <c r="L37" s="63"/>
      <c r="M37" s="62">
        <f>'Clinical Consequences'!M27</f>
        <v>0</v>
      </c>
      <c r="N37" s="63"/>
      <c r="O37" s="62">
        <f>'Clinical Consequences'!O27</f>
        <v>0</v>
      </c>
      <c r="P37" s="63"/>
      <c r="Q37" s="62">
        <f>'Clinical Consequences'!Q27</f>
        <v>0</v>
      </c>
      <c r="R37" s="63"/>
      <c r="S37" s="192">
        <f t="shared" si="0"/>
        <v>0</v>
      </c>
      <c r="T37" s="192"/>
      <c r="U37" s="192">
        <f>SUMPRODUCT($G$22:$Q$22,G37:Q37)</f>
        <v>0</v>
      </c>
      <c r="V37" s="192"/>
      <c r="W37" s="192">
        <f>SUMPRODUCT($G$23:$Q$23,G37:Q37)</f>
        <v>0</v>
      </c>
      <c r="X37" s="193"/>
      <c r="Y37" s="192">
        <f>SUMPRODUCT($G$24:$Q$24,G37:Q37)</f>
        <v>0</v>
      </c>
      <c r="Z37" s="17"/>
      <c r="AA37" s="17"/>
      <c r="AB37" s="191">
        <f>U37-$S37</f>
        <v>0</v>
      </c>
      <c r="AC37" s="190"/>
      <c r="AD37" s="191">
        <f>W37-$S37</f>
        <v>0</v>
      </c>
      <c r="AE37" s="191"/>
      <c r="AF37" s="191">
        <f>Y37-$S37</f>
        <v>0</v>
      </c>
    </row>
    <row r="38" spans="4:32" ht="16.5" customHeight="1" thickTop="1" x14ac:dyDescent="0.25"/>
    <row r="40" spans="4:32" ht="15.75" customHeight="1" x14ac:dyDescent="0.25">
      <c r="D40" s="5"/>
      <c r="E40" s="53" t="str">
        <f>Structure!J12</f>
        <v>Récidive hernie</v>
      </c>
      <c r="F40" s="44"/>
      <c r="G40" s="64">
        <f>'Clinical Consequences'!S17</f>
        <v>4652</v>
      </c>
      <c r="H40" s="46"/>
      <c r="I40" s="399"/>
      <c r="J40" s="399"/>
      <c r="K40" s="399"/>
      <c r="L40" s="399"/>
      <c r="M40" s="399"/>
      <c r="N40" s="399"/>
      <c r="O40" s="399"/>
      <c r="P40" s="399"/>
      <c r="Q40" s="399"/>
      <c r="R40" s="181"/>
      <c r="S40" s="44"/>
      <c r="T40" s="17"/>
      <c r="U40" s="17"/>
      <c r="V40" s="17"/>
      <c r="Y40" s="17"/>
      <c r="Z40" s="17"/>
      <c r="AA40" s="17"/>
      <c r="AD40" s="17"/>
      <c r="AE40" s="17"/>
    </row>
    <row r="41" spans="4:32" ht="8.25" customHeight="1" x14ac:dyDescent="0.25">
      <c r="D41" s="5"/>
      <c r="E41" s="17"/>
      <c r="F41" s="17"/>
      <c r="G41" s="65"/>
      <c r="H41" s="17"/>
      <c r="I41" s="17"/>
      <c r="J41" s="17"/>
      <c r="K41" s="17"/>
      <c r="L41" s="17"/>
      <c r="M41" s="17"/>
      <c r="N41" s="17"/>
      <c r="O41" s="17"/>
      <c r="P41" s="17"/>
      <c r="Q41" s="17"/>
      <c r="R41" s="17"/>
      <c r="S41" s="17"/>
      <c r="T41" s="17"/>
      <c r="U41" s="17"/>
      <c r="V41" s="17"/>
      <c r="Y41" s="17"/>
      <c r="Z41" s="17"/>
      <c r="AA41" s="17"/>
      <c r="AD41" s="17"/>
      <c r="AE41" s="17"/>
    </row>
    <row r="42" spans="4:32" ht="15.75" customHeight="1" x14ac:dyDescent="0.25">
      <c r="D42" s="5"/>
      <c r="E42" s="56" t="str">
        <f>Structure!J14</f>
        <v>Explantation prothèse</v>
      </c>
      <c r="F42" s="17"/>
      <c r="G42" s="66">
        <f>'Clinical Consequences'!S19</f>
        <v>10000</v>
      </c>
      <c r="H42" s="17"/>
      <c r="I42" s="397"/>
      <c r="J42" s="397"/>
      <c r="K42" s="397"/>
      <c r="L42" s="397"/>
      <c r="M42" s="397"/>
      <c r="N42" s="397"/>
      <c r="O42" s="397"/>
      <c r="P42" s="397"/>
      <c r="Q42" s="397"/>
      <c r="R42" s="182"/>
      <c r="S42" s="17"/>
      <c r="T42" s="17"/>
      <c r="U42" s="17"/>
      <c r="V42" s="17"/>
      <c r="Y42" s="17"/>
      <c r="Z42" s="17"/>
      <c r="AA42" s="17"/>
      <c r="AD42" s="17"/>
      <c r="AE42" s="17"/>
    </row>
    <row r="43" spans="4:32" ht="8.25" customHeight="1" x14ac:dyDescent="0.25">
      <c r="D43" s="5"/>
      <c r="E43" s="17"/>
      <c r="F43" s="17"/>
      <c r="G43" s="65"/>
      <c r="H43" s="17"/>
      <c r="I43" s="17"/>
      <c r="J43" s="17"/>
      <c r="K43" s="17"/>
      <c r="L43" s="17"/>
      <c r="M43" s="17"/>
      <c r="N43" s="17"/>
      <c r="O43" s="17"/>
      <c r="P43" s="17"/>
      <c r="Q43" s="17"/>
      <c r="R43" s="17"/>
      <c r="S43" s="17"/>
      <c r="T43" s="17"/>
      <c r="U43" s="17"/>
      <c r="V43" s="17"/>
      <c r="Y43" s="17"/>
      <c r="Z43" s="17"/>
      <c r="AA43" s="17"/>
      <c r="AD43" s="17"/>
      <c r="AE43" s="17"/>
    </row>
    <row r="44" spans="4:32" ht="15.75" customHeight="1" x14ac:dyDescent="0.25">
      <c r="D44" s="5"/>
      <c r="E44" s="56" t="str">
        <f>Structure!J16</f>
        <v>Infection profonde</v>
      </c>
      <c r="F44" s="59"/>
      <c r="G44" s="66">
        <f>'Clinical Consequences'!S21</f>
        <v>3000</v>
      </c>
      <c r="H44" s="18"/>
      <c r="I44" s="397"/>
      <c r="J44" s="397"/>
      <c r="K44" s="397"/>
      <c r="L44" s="397"/>
      <c r="M44" s="397"/>
      <c r="N44" s="397"/>
      <c r="O44" s="397"/>
      <c r="P44" s="397"/>
      <c r="Q44" s="397"/>
      <c r="R44" s="182"/>
      <c r="S44" s="17"/>
      <c r="T44" s="17"/>
      <c r="U44" s="17"/>
      <c r="V44" s="17"/>
      <c r="Y44" s="17"/>
      <c r="Z44" s="17"/>
      <c r="AA44" s="17"/>
      <c r="AD44" s="17"/>
      <c r="AE44" s="17"/>
    </row>
    <row r="45" spans="4:32" ht="8.25" customHeight="1" x14ac:dyDescent="0.25">
      <c r="D45" s="5"/>
      <c r="E45" s="59"/>
      <c r="F45" s="59"/>
      <c r="G45" s="65"/>
      <c r="H45" s="17"/>
      <c r="I45" s="17"/>
      <c r="J45" s="17"/>
      <c r="K45" s="17"/>
      <c r="L45" s="17"/>
      <c r="M45" s="17"/>
      <c r="N45" s="17"/>
      <c r="O45" s="17"/>
      <c r="P45" s="17"/>
      <c r="Q45" s="17"/>
      <c r="R45" s="17"/>
      <c r="S45" s="17"/>
      <c r="T45" s="17"/>
      <c r="U45" s="17"/>
      <c r="V45" s="17"/>
      <c r="Y45" s="17"/>
      <c r="Z45" s="17"/>
      <c r="AA45" s="17"/>
      <c r="AD45" s="17"/>
      <c r="AE45" s="17"/>
    </row>
    <row r="46" spans="4:32" ht="15.75" customHeight="1" x14ac:dyDescent="0.25">
      <c r="D46" s="5"/>
      <c r="E46" s="56">
        <f>Structure!J18</f>
        <v>0</v>
      </c>
      <c r="F46" s="59"/>
      <c r="G46" s="66">
        <f>'Clinical Consequences'!S23</f>
        <v>0</v>
      </c>
      <c r="H46" s="17"/>
      <c r="I46" s="397"/>
      <c r="J46" s="397"/>
      <c r="K46" s="397"/>
      <c r="L46" s="397"/>
      <c r="M46" s="397"/>
      <c r="N46" s="397"/>
      <c r="O46" s="397"/>
      <c r="P46" s="397"/>
      <c r="Q46" s="397"/>
      <c r="R46" s="182"/>
      <c r="S46" s="17"/>
      <c r="T46" s="17"/>
      <c r="U46" s="17"/>
      <c r="V46" s="17"/>
      <c r="Y46" s="17"/>
      <c r="Z46" s="17"/>
      <c r="AA46" s="17"/>
      <c r="AD46" s="17"/>
      <c r="AE46" s="17"/>
    </row>
    <row r="47" spans="4:32" ht="8.25" customHeight="1" x14ac:dyDescent="0.25">
      <c r="D47" s="5"/>
      <c r="E47" s="17"/>
      <c r="F47" s="17"/>
      <c r="G47" s="65"/>
      <c r="H47" s="17"/>
      <c r="I47" s="17"/>
      <c r="J47" s="17"/>
      <c r="K47" s="17"/>
      <c r="L47" s="17"/>
      <c r="M47" s="17"/>
      <c r="N47" s="17"/>
      <c r="O47" s="17"/>
      <c r="P47" s="17"/>
      <c r="Q47" s="17"/>
      <c r="R47" s="17"/>
      <c r="S47" s="17"/>
      <c r="T47" s="17"/>
      <c r="U47" s="17"/>
      <c r="V47" s="17"/>
      <c r="Y47" s="17"/>
      <c r="Z47" s="17"/>
      <c r="AA47" s="17"/>
      <c r="AD47" s="17"/>
      <c r="AE47" s="17"/>
    </row>
    <row r="48" spans="4:32" ht="15.75" customHeight="1" x14ac:dyDescent="0.25">
      <c r="D48" s="5"/>
      <c r="E48" s="56">
        <f>Structure!J20</f>
        <v>0</v>
      </c>
      <c r="F48" s="17"/>
      <c r="G48" s="66">
        <f>'Clinical Consequences'!S25</f>
        <v>0</v>
      </c>
      <c r="H48" s="18"/>
      <c r="I48" s="397"/>
      <c r="J48" s="397"/>
      <c r="K48" s="397"/>
      <c r="L48" s="397"/>
      <c r="M48" s="397"/>
      <c r="N48" s="397"/>
      <c r="O48" s="397"/>
      <c r="P48" s="397"/>
      <c r="Q48" s="397"/>
      <c r="R48" s="182"/>
      <c r="S48" s="17"/>
      <c r="T48" s="17"/>
      <c r="U48" s="17"/>
      <c r="V48" s="17"/>
      <c r="Y48" s="17"/>
      <c r="Z48" s="17"/>
      <c r="AA48" s="17"/>
      <c r="AD48" s="17"/>
      <c r="AE48" s="17"/>
    </row>
    <row r="49" spans="4:31" ht="8.25" customHeight="1" x14ac:dyDescent="0.25">
      <c r="D49" s="5"/>
      <c r="E49" s="17"/>
      <c r="F49" s="59"/>
      <c r="G49" s="65"/>
      <c r="H49" s="17"/>
      <c r="I49" s="17"/>
      <c r="J49" s="17"/>
      <c r="K49" s="17"/>
      <c r="L49" s="17"/>
      <c r="M49" s="17"/>
      <c r="N49" s="17"/>
      <c r="O49" s="17"/>
      <c r="P49" s="17"/>
      <c r="Q49" s="17"/>
      <c r="R49" s="17"/>
      <c r="S49" s="17"/>
      <c r="T49" s="17"/>
      <c r="U49" s="17"/>
      <c r="V49" s="17"/>
      <c r="Y49" s="17"/>
      <c r="Z49" s="17"/>
      <c r="AA49" s="17"/>
      <c r="AD49" s="17"/>
      <c r="AE49" s="17"/>
    </row>
    <row r="50" spans="4:31" ht="15.75" customHeight="1" thickBot="1" x14ac:dyDescent="0.3">
      <c r="D50" s="5"/>
      <c r="E50" s="60">
        <f>Structure!J22</f>
        <v>0</v>
      </c>
      <c r="F50" s="61"/>
      <c r="G50" s="67">
        <f>'Clinical Consequences'!S27</f>
        <v>0</v>
      </c>
      <c r="H50" s="50"/>
      <c r="I50" s="398"/>
      <c r="J50" s="398"/>
      <c r="K50" s="398"/>
      <c r="L50" s="398"/>
      <c r="M50" s="398"/>
      <c r="N50" s="398"/>
      <c r="O50" s="398"/>
      <c r="P50" s="398"/>
      <c r="Q50" s="398"/>
      <c r="R50" s="183"/>
      <c r="S50" s="50"/>
      <c r="T50" s="17"/>
      <c r="U50" s="17"/>
      <c r="V50" s="17"/>
      <c r="Y50" s="17"/>
      <c r="Z50" s="17"/>
      <c r="AA50" s="17"/>
      <c r="AD50" s="17"/>
      <c r="AE50" s="17"/>
    </row>
    <row r="51" spans="4:31" ht="16.5" thickTop="1" x14ac:dyDescent="0.25"/>
  </sheetData>
  <mergeCells count="19">
    <mergeCell ref="S25:Y25"/>
    <mergeCell ref="I44:Q44"/>
    <mergeCell ref="I46:Q46"/>
    <mergeCell ref="I48:Q48"/>
    <mergeCell ref="I50:Q50"/>
    <mergeCell ref="B13:B14"/>
    <mergeCell ref="B16:B17"/>
    <mergeCell ref="I40:Q40"/>
    <mergeCell ref="I42:Q42"/>
    <mergeCell ref="Q2:Q3"/>
    <mergeCell ref="S2:S3"/>
    <mergeCell ref="B6:B7"/>
    <mergeCell ref="B9:B10"/>
    <mergeCell ref="E2:E3"/>
    <mergeCell ref="G2:G3"/>
    <mergeCell ref="I2:I3"/>
    <mergeCell ref="K2:K3"/>
    <mergeCell ref="M2:M3"/>
    <mergeCell ref="O2:O3"/>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B1:AG51"/>
  <sheetViews>
    <sheetView zoomScale="75" zoomScaleNormal="75" workbookViewId="0">
      <selection activeCell="C40" sqref="C40"/>
    </sheetView>
  </sheetViews>
  <sheetFormatPr baseColWidth="10" defaultColWidth="9.140625" defaultRowHeight="15.75" x14ac:dyDescent="0.25"/>
  <cols>
    <col min="1" max="1" width="2.7109375" style="5" customWidth="1"/>
    <col min="2" max="2" width="17.5703125" style="5" customWidth="1"/>
    <col min="3" max="3" width="2.7109375" style="5" customWidth="1"/>
    <col min="4" max="4" width="4.5703125" style="6" customWidth="1"/>
    <col min="5" max="5" width="29.42578125" style="5" customWidth="1"/>
    <col min="6" max="6" width="3.28515625" style="5" customWidth="1"/>
    <col min="7" max="7" width="12.28515625" style="5" customWidth="1"/>
    <col min="8" max="8" width="3.28515625" style="5" customWidth="1"/>
    <col min="9" max="9" width="12.28515625" style="5" customWidth="1"/>
    <col min="10" max="10" width="3.28515625" style="5" customWidth="1"/>
    <col min="11" max="11" width="12.28515625" style="5" customWidth="1"/>
    <col min="12" max="12" width="3.28515625" style="5" customWidth="1"/>
    <col min="13" max="13" width="12.28515625" style="5" customWidth="1"/>
    <col min="14" max="14" width="3.28515625" style="5" customWidth="1"/>
    <col min="15" max="15" width="12.28515625" style="5" customWidth="1"/>
    <col min="16" max="16" width="3.28515625" style="5" customWidth="1"/>
    <col min="17" max="17" width="12.28515625" style="5" customWidth="1"/>
    <col min="18" max="18" width="3.28515625" style="5" customWidth="1"/>
    <col min="19" max="19" width="9.140625" style="5"/>
    <col min="20" max="20" width="3.28515625" style="5" customWidth="1"/>
    <col min="21" max="21" width="9.140625" style="5" customWidth="1"/>
    <col min="22" max="22" width="3.28515625" style="5" customWidth="1"/>
    <col min="23" max="23" width="9.140625" style="5"/>
    <col min="24" max="24" width="4" style="5" customWidth="1"/>
    <col min="25" max="25" width="9.140625" style="5" customWidth="1"/>
    <col min="26" max="27" width="3.28515625" style="5" customWidth="1"/>
    <col min="28" max="28" width="9.140625" style="5"/>
    <col min="29" max="29" width="4" style="5" customWidth="1"/>
    <col min="30" max="30" width="11.28515625" style="5" customWidth="1"/>
    <col min="31" max="31" width="3.28515625" style="5" customWidth="1"/>
    <col min="32" max="32" width="11.28515625" style="5" customWidth="1"/>
    <col min="33" max="33" width="11.85546875" style="5" bestFit="1" customWidth="1"/>
    <col min="34" max="16384" width="9.140625" style="5"/>
  </cols>
  <sheetData>
    <row r="1" spans="2:33" ht="15.75" customHeight="1" x14ac:dyDescent="0.25"/>
    <row r="2" spans="2:33" ht="15.75" customHeight="1" x14ac:dyDescent="0.25">
      <c r="D2" s="5"/>
      <c r="E2" s="395" t="s">
        <v>21</v>
      </c>
      <c r="G2" s="393" t="str">
        <f>'Mesh Choice'!E17</f>
        <v>P. permanente</v>
      </c>
      <c r="H2" s="8"/>
      <c r="I2" s="393" t="str">
        <f>'Mesh Choice'!E19</f>
        <v>P. biologique</v>
      </c>
      <c r="J2" s="8"/>
      <c r="K2" s="393" t="str">
        <f>'Mesh Choice'!E21</f>
        <v>BioS</v>
      </c>
      <c r="L2" s="8"/>
      <c r="M2" s="393" t="str">
        <f>'Mesh Choice'!E23</f>
        <v xml:space="preserve">2 étapes </v>
      </c>
      <c r="N2" s="8"/>
      <c r="O2" s="393" t="str">
        <f>'Mesh Choice'!E25</f>
        <v xml:space="preserve"> </v>
      </c>
      <c r="P2" s="8"/>
      <c r="Q2" s="393" t="str">
        <f>'Mesh Choice'!E27</f>
        <v xml:space="preserve"> </v>
      </c>
      <c r="R2" s="8"/>
      <c r="S2" s="394" t="s">
        <v>24</v>
      </c>
      <c r="T2" s="177"/>
      <c r="U2" s="177"/>
      <c r="V2" s="177"/>
      <c r="Y2" s="177"/>
      <c r="Z2" s="177"/>
      <c r="AA2" s="177"/>
      <c r="AD2" s="177"/>
      <c r="AE2" s="177"/>
    </row>
    <row r="3" spans="2:33" ht="15.75" customHeight="1" x14ac:dyDescent="0.25">
      <c r="D3" s="5"/>
      <c r="E3" s="395"/>
      <c r="G3" s="393"/>
      <c r="H3" s="8"/>
      <c r="I3" s="393"/>
      <c r="J3" s="8"/>
      <c r="K3" s="393"/>
      <c r="L3" s="8"/>
      <c r="M3" s="393"/>
      <c r="N3" s="8"/>
      <c r="O3" s="393"/>
      <c r="P3" s="8"/>
      <c r="Q3" s="393"/>
      <c r="R3" s="8"/>
      <c r="S3" s="394"/>
      <c r="T3" s="177"/>
      <c r="U3" s="177"/>
      <c r="V3" s="177"/>
      <c r="Y3" s="177"/>
      <c r="Z3" s="177"/>
      <c r="AA3" s="177"/>
      <c r="AD3" s="177"/>
      <c r="AE3" s="177"/>
    </row>
    <row r="4" spans="2:33" ht="15.75" customHeight="1" x14ac:dyDescent="0.25">
      <c r="D4" s="5"/>
      <c r="E4" s="176"/>
      <c r="G4" s="175"/>
      <c r="H4" s="8"/>
      <c r="I4" s="175"/>
      <c r="J4" s="8"/>
      <c r="K4" s="175"/>
      <c r="L4" s="8"/>
      <c r="M4" s="175"/>
      <c r="N4" s="8"/>
      <c r="O4" s="175"/>
      <c r="P4" s="8"/>
      <c r="Q4" s="175"/>
      <c r="R4" s="8"/>
    </row>
    <row r="5" spans="2:33" ht="15" customHeight="1" x14ac:dyDescent="0.25"/>
    <row r="6" spans="2:33" ht="15" customHeight="1" x14ac:dyDescent="0.25">
      <c r="B6" s="394" t="s">
        <v>15</v>
      </c>
      <c r="E6" s="5" t="s">
        <v>25</v>
      </c>
      <c r="G6" s="5">
        <f>G20*G21</f>
        <v>1050000</v>
      </c>
      <c r="I6" s="5">
        <f>I20*I21</f>
        <v>2800000</v>
      </c>
      <c r="K6" s="5">
        <f>K20*K21</f>
        <v>1000000</v>
      </c>
      <c r="M6" s="5">
        <f>M20*M21</f>
        <v>85000</v>
      </c>
      <c r="O6" s="5">
        <f>O20*O21</f>
        <v>0</v>
      </c>
      <c r="Q6" s="5">
        <f>Q20*Q21</f>
        <v>0</v>
      </c>
      <c r="S6" s="5">
        <f>G6+I6+K6+M6+O6+Q6</f>
        <v>4935000</v>
      </c>
      <c r="X6" s="5" t="s">
        <v>47</v>
      </c>
      <c r="Z6" s="5" t="s">
        <v>15</v>
      </c>
      <c r="AD6" s="68">
        <f>S6+S7</f>
        <v>18182908</v>
      </c>
      <c r="AG6" s="68"/>
    </row>
    <row r="7" spans="2:33" ht="15" customHeight="1" x14ac:dyDescent="0.25">
      <c r="B7" s="394"/>
      <c r="E7" s="5" t="s">
        <v>2</v>
      </c>
      <c r="G7" s="5">
        <f>G21*SUMPRODUCT(G$27:G$37,$G$40:$G$50)</f>
        <v>5304720</v>
      </c>
      <c r="I7" s="5">
        <f>I21*SUMPRODUCT(I$27:I$37,$G$40:$G$50)</f>
        <v>1181888</v>
      </c>
      <c r="K7" s="5">
        <f>K21*SUMPRODUCT(K$27:K$37,$G$40:$G$50)</f>
        <v>715420.00000000012</v>
      </c>
      <c r="M7" s="5">
        <f>M21*SUMPRODUCT(M$27:M$37,$G$40:$G$50)</f>
        <v>6045879.9999999991</v>
      </c>
      <c r="O7" s="5">
        <f>O21*SUMPRODUCT(O$27:O$37,$G$40:$G$50)</f>
        <v>0</v>
      </c>
      <c r="Q7" s="5">
        <f>Q21*SUMPRODUCT(Q$27:Q$37,$G$40:$G$50)</f>
        <v>0</v>
      </c>
      <c r="S7" s="5">
        <f>G7+I7+K7+M7+O7+Q7</f>
        <v>13247908</v>
      </c>
      <c r="X7" s="5" t="s">
        <v>47</v>
      </c>
      <c r="Z7" s="5" t="s">
        <v>36</v>
      </c>
      <c r="AD7" s="68">
        <f>S9+S10</f>
        <v>17919568</v>
      </c>
      <c r="AF7" s="227">
        <f>AD7-AD6</f>
        <v>-263340</v>
      </c>
      <c r="AG7" s="68"/>
    </row>
    <row r="8" spans="2:33" ht="15" customHeight="1" x14ac:dyDescent="0.25">
      <c r="X8" s="5" t="s">
        <v>47</v>
      </c>
      <c r="Z8" s="5" t="s">
        <v>37</v>
      </c>
      <c r="AD8" s="68">
        <f>S13+S14</f>
        <v>17254996</v>
      </c>
      <c r="AF8" s="68">
        <f>AD8-AD6</f>
        <v>-927912</v>
      </c>
      <c r="AG8" s="68"/>
    </row>
    <row r="9" spans="2:33" ht="15" customHeight="1" x14ac:dyDescent="0.25">
      <c r="B9" s="395" t="s">
        <v>36</v>
      </c>
      <c r="E9" s="5" t="s">
        <v>25</v>
      </c>
      <c r="G9" s="5">
        <f>G20*G22</f>
        <v>1050000</v>
      </c>
      <c r="I9" s="5">
        <f>I20*I22</f>
        <v>2800000</v>
      </c>
      <c r="K9" s="5">
        <f>K20*K22</f>
        <v>4000000</v>
      </c>
      <c r="M9" s="5">
        <f>M20*M22</f>
        <v>10000</v>
      </c>
      <c r="O9" s="5">
        <f>O20*O22</f>
        <v>0</v>
      </c>
      <c r="Q9" s="5">
        <f>Q20*Q22</f>
        <v>0</v>
      </c>
      <c r="S9" s="5">
        <f>G9+I9+K9+M9+O9+Q9</f>
        <v>7860000</v>
      </c>
      <c r="X9" s="5" t="s">
        <v>47</v>
      </c>
      <c r="Z9" s="5" t="s">
        <v>38</v>
      </c>
      <c r="AB9" s="42"/>
      <c r="AC9" s="42"/>
      <c r="AD9" s="68">
        <f>S16+S17</f>
        <v>16991656</v>
      </c>
      <c r="AF9" s="227">
        <f>AD9-AD6</f>
        <v>-1191252</v>
      </c>
    </row>
    <row r="10" spans="2:33" ht="15" customHeight="1" x14ac:dyDescent="0.25">
      <c r="B10" s="395"/>
      <c r="E10" s="5" t="s">
        <v>2</v>
      </c>
      <c r="G10" s="5">
        <f>G22*SUMPRODUCT(G$27:G$37,$G$40:$G$50)</f>
        <v>5304720</v>
      </c>
      <c r="I10" s="5">
        <f>I22*SUMPRODUCT(I$27:I$37,$G$40:$G$50)</f>
        <v>1181888</v>
      </c>
      <c r="K10" s="5">
        <f>K22*SUMPRODUCT(K$27:K$37,$G$40:$G$50)</f>
        <v>2861680.0000000005</v>
      </c>
      <c r="M10" s="5">
        <f>M22*SUMPRODUCT(M$27:M$37,$G$40:$G$50)</f>
        <v>711279.99999999988</v>
      </c>
      <c r="O10" s="5">
        <f>O22*SUMPRODUCT(O$27:O$37,$G$40:$G$50)</f>
        <v>0</v>
      </c>
      <c r="Q10" s="5">
        <f>Q22*SUMPRODUCT(Q$27:Q$37,$G$40:$G$50)</f>
        <v>0</v>
      </c>
      <c r="S10" s="5">
        <f>G10+I10+K10+M10+O10+Q10</f>
        <v>10059568</v>
      </c>
      <c r="W10" s="42"/>
      <c r="X10" s="42"/>
      <c r="AB10" s="42"/>
      <c r="AC10" s="42"/>
      <c r="AF10" s="42"/>
    </row>
    <row r="11" spans="2:33" ht="15.75" customHeight="1" x14ac:dyDescent="0.25"/>
    <row r="12" spans="2:33" ht="15.75" customHeight="1" x14ac:dyDescent="0.25">
      <c r="D12" s="5"/>
      <c r="E12" s="176"/>
      <c r="G12" s="175"/>
      <c r="H12" s="8"/>
      <c r="I12" s="175"/>
      <c r="J12" s="8"/>
      <c r="K12" s="175"/>
      <c r="L12" s="8"/>
      <c r="M12" s="175"/>
      <c r="N12" s="8"/>
      <c r="O12" s="175"/>
      <c r="P12" s="8"/>
      <c r="Q12" s="175"/>
      <c r="R12" s="8"/>
    </row>
    <row r="13" spans="2:33" ht="15" customHeight="1" x14ac:dyDescent="0.25">
      <c r="B13" s="395" t="s">
        <v>37</v>
      </c>
      <c r="E13" s="5" t="s">
        <v>25</v>
      </c>
      <c r="G13" s="5">
        <f>G20*G23</f>
        <v>1050000</v>
      </c>
      <c r="I13" s="5">
        <f>I20*I23</f>
        <v>700000</v>
      </c>
      <c r="K13" s="5">
        <f>K20*K23</f>
        <v>2200000</v>
      </c>
      <c r="M13" s="5">
        <f>M20*M23</f>
        <v>85000</v>
      </c>
      <c r="O13" s="5">
        <f>O20*O23</f>
        <v>0</v>
      </c>
      <c r="Q13" s="5">
        <f>Q20*Q23</f>
        <v>0</v>
      </c>
      <c r="S13" s="5">
        <f>G13+I13+K13+M13+O13+Q13</f>
        <v>4035000</v>
      </c>
      <c r="W13" s="42"/>
      <c r="X13" s="42"/>
      <c r="AB13" s="42"/>
      <c r="AC13" s="42"/>
      <c r="AF13" s="42"/>
    </row>
    <row r="14" spans="2:33" ht="15" customHeight="1" x14ac:dyDescent="0.25">
      <c r="B14" s="395"/>
      <c r="E14" s="5" t="s">
        <v>2</v>
      </c>
      <c r="G14" s="5">
        <f>G23*SUMPRODUCT(G$27:G$37,$G$40:$G$50)</f>
        <v>5304720</v>
      </c>
      <c r="I14" s="5">
        <f>I23*SUMPRODUCT(I$27:I$37,$G$40:$G$50)</f>
        <v>295472</v>
      </c>
      <c r="K14" s="5">
        <f>K23*SUMPRODUCT(K$27:K$37,$G$40:$G$50)</f>
        <v>1573924.0000000002</v>
      </c>
      <c r="M14" s="5">
        <f>M23*SUMPRODUCT(M$27:M$37,$G$40:$G$50)</f>
        <v>6045879.9999999991</v>
      </c>
      <c r="O14" s="5">
        <f>O23*SUMPRODUCT(O$27:O$37,$G$40:$G$50)</f>
        <v>0</v>
      </c>
      <c r="Q14" s="5">
        <f>Q23*SUMPRODUCT(Q$27:Q$37,$G$40:$G$50)</f>
        <v>0</v>
      </c>
      <c r="S14" s="5">
        <f>G14+I14+K14+M14+O14+Q14</f>
        <v>13219996</v>
      </c>
      <c r="W14" s="42"/>
      <c r="X14" s="42"/>
      <c r="AB14" s="42"/>
      <c r="AC14" s="42"/>
      <c r="AF14" s="42"/>
    </row>
    <row r="15" spans="2:33" ht="15.75" customHeight="1" x14ac:dyDescent="0.25"/>
    <row r="16" spans="2:33" ht="15" customHeight="1" x14ac:dyDescent="0.25">
      <c r="B16" s="395" t="s">
        <v>38</v>
      </c>
      <c r="E16" s="5" t="s">
        <v>25</v>
      </c>
      <c r="G16" s="5">
        <f>G20*G24</f>
        <v>1050000</v>
      </c>
      <c r="I16" s="5">
        <f>I20*I24</f>
        <v>700000</v>
      </c>
      <c r="K16" s="5">
        <f>K20*K24</f>
        <v>5200000</v>
      </c>
      <c r="M16" s="5">
        <f>M20*M24</f>
        <v>10000</v>
      </c>
      <c r="O16" s="5">
        <f>O20*O24</f>
        <v>0</v>
      </c>
      <c r="Q16" s="5">
        <f>Q20*Q24</f>
        <v>0</v>
      </c>
      <c r="S16" s="5">
        <f>G16+I16+K16+M16+O16+Q16</f>
        <v>6960000</v>
      </c>
      <c r="W16" s="42"/>
      <c r="X16" s="42"/>
      <c r="AB16" s="42"/>
      <c r="AC16" s="42"/>
      <c r="AF16" s="42"/>
    </row>
    <row r="17" spans="2:32" ht="15" customHeight="1" x14ac:dyDescent="0.25">
      <c r="B17" s="395"/>
      <c r="E17" s="5" t="s">
        <v>2</v>
      </c>
      <c r="G17" s="5">
        <f>G24*SUMPRODUCT(G$27:G$37,$G$40:$G$50)</f>
        <v>5304720</v>
      </c>
      <c r="I17" s="5">
        <f>I24*SUMPRODUCT(I$27:I$37,$G$40:$G$50)</f>
        <v>295472</v>
      </c>
      <c r="K17" s="5">
        <f>K24*SUMPRODUCT(K$27:K$37,$G$40:$G$50)</f>
        <v>3720184.0000000005</v>
      </c>
      <c r="M17" s="5">
        <f>M24*SUMPRODUCT(M$27:M$37,$G$40:$G$50)</f>
        <v>711279.99999999988</v>
      </c>
      <c r="O17" s="5">
        <f>O24*SUMPRODUCT(O$27:O$37,$G$40:$G$50)</f>
        <v>0</v>
      </c>
      <c r="Q17" s="5">
        <f>Q24*SUMPRODUCT(Q$27:Q$37,$G$40:$G$50)</f>
        <v>0</v>
      </c>
      <c r="S17" s="5">
        <f>G17+I17+K17+M17+O17+Q17</f>
        <v>10031656</v>
      </c>
      <c r="W17" s="42"/>
      <c r="X17" s="42"/>
      <c r="AB17" s="42"/>
      <c r="AC17" s="42"/>
      <c r="AF17" s="42"/>
    </row>
    <row r="18" spans="2:32" ht="15" customHeight="1" x14ac:dyDescent="0.25">
      <c r="B18" s="177"/>
      <c r="W18" s="42"/>
      <c r="X18" s="42"/>
      <c r="AB18" s="42"/>
      <c r="AC18" s="42"/>
      <c r="AF18" s="42"/>
    </row>
    <row r="19" spans="2:32" ht="15.75" customHeight="1" x14ac:dyDescent="0.25"/>
    <row r="20" spans="2:32" ht="15.75" customHeight="1" x14ac:dyDescent="0.25">
      <c r="D20" s="5"/>
      <c r="E20" s="43" t="s">
        <v>22</v>
      </c>
      <c r="F20" s="44"/>
      <c r="G20" s="45">
        <f>'Mesh Choice'!G17</f>
        <v>350</v>
      </c>
      <c r="H20" s="46"/>
      <c r="I20" s="45">
        <f>'Mesh Choice'!G19</f>
        <v>3500</v>
      </c>
      <c r="J20" s="46"/>
      <c r="K20" s="45">
        <f>'Mesh Choice'!G21</f>
        <v>2000</v>
      </c>
      <c r="L20" s="46"/>
      <c r="M20" s="45">
        <f>'Mesh Choice'!G23</f>
        <v>50</v>
      </c>
      <c r="N20" s="46"/>
      <c r="O20" s="45">
        <f>'Mesh Choice'!G25</f>
        <v>0</v>
      </c>
      <c r="P20" s="46"/>
      <c r="Q20" s="45">
        <f>'Mesh Choice'!G27</f>
        <v>0</v>
      </c>
      <c r="R20" s="46"/>
      <c r="S20" s="44"/>
      <c r="T20" s="17"/>
      <c r="U20" s="17"/>
      <c r="V20" s="17"/>
      <c r="Y20" s="17"/>
      <c r="Z20" s="17"/>
      <c r="AA20" s="17"/>
      <c r="AD20" s="17"/>
      <c r="AE20" s="17"/>
    </row>
    <row r="21" spans="2:32" ht="15.75" customHeight="1" x14ac:dyDescent="0.25">
      <c r="D21" s="5"/>
      <c r="E21" s="47" t="s">
        <v>16</v>
      </c>
      <c r="F21" s="17"/>
      <c r="G21" s="48">
        <f>'Mesh Choice'!I17</f>
        <v>3000</v>
      </c>
      <c r="H21" s="18"/>
      <c r="I21" s="48">
        <f>'Mesh Choice'!I19</f>
        <v>800</v>
      </c>
      <c r="J21" s="18"/>
      <c r="K21" s="48">
        <f>'Mesh Choice'!I21</f>
        <v>500</v>
      </c>
      <c r="L21" s="18"/>
      <c r="M21" s="48">
        <f>'Mesh Choice'!I23</f>
        <v>1700</v>
      </c>
      <c r="N21" s="18"/>
      <c r="O21" s="48">
        <f>'Mesh Choice'!I25</f>
        <v>0</v>
      </c>
      <c r="P21" s="18"/>
      <c r="Q21" s="48">
        <f>'Mesh Choice'!I27</f>
        <v>0</v>
      </c>
      <c r="R21" s="18"/>
      <c r="S21" s="17">
        <f>G21+I21+K21+M21+O21+Q21</f>
        <v>6000</v>
      </c>
      <c r="T21" s="17"/>
      <c r="U21" s="17"/>
      <c r="V21" s="17"/>
      <c r="Y21" s="17"/>
      <c r="Z21" s="17"/>
      <c r="AA21" s="17"/>
      <c r="AD21" s="17"/>
      <c r="AE21" s="17"/>
    </row>
    <row r="22" spans="2:32" ht="15.75" customHeight="1" x14ac:dyDescent="0.25">
      <c r="D22" s="5"/>
      <c r="E22" s="47" t="s">
        <v>44</v>
      </c>
      <c r="F22" s="17"/>
      <c r="G22" s="48">
        <f>'Mesh Choice'!L17</f>
        <v>3000</v>
      </c>
      <c r="H22" s="18"/>
      <c r="I22" s="48">
        <f>'Mesh Choice'!L19</f>
        <v>800</v>
      </c>
      <c r="J22" s="18"/>
      <c r="K22" s="48">
        <f>'Mesh Choice'!L21</f>
        <v>2000</v>
      </c>
      <c r="L22" s="18"/>
      <c r="M22" s="48">
        <f>'Mesh Choice'!L23</f>
        <v>200</v>
      </c>
      <c r="N22" s="18"/>
      <c r="O22" s="48">
        <f>'Mesh Choice'!L25</f>
        <v>0</v>
      </c>
      <c r="P22" s="18"/>
      <c r="Q22" s="48">
        <f>'Mesh Choice'!L27</f>
        <v>0</v>
      </c>
      <c r="R22" s="18"/>
      <c r="S22" s="17">
        <f>G22+I22+K22+M22+O22+Q22</f>
        <v>6000</v>
      </c>
      <c r="T22" s="17"/>
      <c r="U22" s="17"/>
      <c r="V22" s="17"/>
      <c r="Y22" s="17"/>
      <c r="Z22" s="17"/>
      <c r="AA22" s="17"/>
      <c r="AD22" s="17"/>
      <c r="AE22" s="17"/>
    </row>
    <row r="23" spans="2:32" ht="15.75" customHeight="1" x14ac:dyDescent="0.25">
      <c r="D23" s="5"/>
      <c r="E23" s="47" t="s">
        <v>46</v>
      </c>
      <c r="F23" s="17"/>
      <c r="G23" s="48">
        <f>'Mesh Choice'!N17</f>
        <v>3000</v>
      </c>
      <c r="H23" s="18"/>
      <c r="I23" s="48">
        <f>'Mesh Choice'!N19</f>
        <v>200</v>
      </c>
      <c r="J23" s="18"/>
      <c r="K23" s="48">
        <f>'Mesh Choice'!N21</f>
        <v>1100</v>
      </c>
      <c r="L23" s="18"/>
      <c r="M23" s="48">
        <f>'Mesh Choice'!N23</f>
        <v>1700</v>
      </c>
      <c r="N23" s="18"/>
      <c r="O23" s="48">
        <f>'Mesh Choice'!N25</f>
        <v>0</v>
      </c>
      <c r="P23" s="18"/>
      <c r="Q23" s="48">
        <f>'Mesh Choice'!N27</f>
        <v>0</v>
      </c>
      <c r="R23" s="18"/>
      <c r="S23" s="17">
        <f>G23+I23+K23+M23+O23+Q23</f>
        <v>6000</v>
      </c>
      <c r="T23" s="17"/>
      <c r="U23" s="17"/>
      <c r="V23" s="17"/>
      <c r="Y23" s="17"/>
      <c r="Z23" s="17"/>
      <c r="AA23" s="17"/>
      <c r="AD23" s="17"/>
      <c r="AE23" s="17"/>
    </row>
    <row r="24" spans="2:32" ht="15.75" customHeight="1" thickBot="1" x14ac:dyDescent="0.3">
      <c r="D24" s="5"/>
      <c r="E24" s="49" t="s">
        <v>45</v>
      </c>
      <c r="F24" s="50"/>
      <c r="G24" s="51">
        <f>'Mesh Choice'!P17</f>
        <v>3000</v>
      </c>
      <c r="H24" s="52"/>
      <c r="I24" s="51">
        <f>'Mesh Choice'!P19</f>
        <v>200</v>
      </c>
      <c r="J24" s="52"/>
      <c r="K24" s="51">
        <f>'Mesh Choice'!P21</f>
        <v>2600</v>
      </c>
      <c r="L24" s="52"/>
      <c r="M24" s="51">
        <f>'Mesh Choice'!P23</f>
        <v>200</v>
      </c>
      <c r="N24" s="52"/>
      <c r="O24" s="51">
        <f>'Mesh Choice'!P25</f>
        <v>0</v>
      </c>
      <c r="P24" s="52"/>
      <c r="Q24" s="51">
        <f>'Mesh Choice'!P27</f>
        <v>0</v>
      </c>
      <c r="R24" s="52"/>
      <c r="S24" s="17">
        <f>G24+I24+K24+M24+O24+Q24</f>
        <v>6000</v>
      </c>
      <c r="T24" s="17"/>
      <c r="U24" s="17"/>
      <c r="V24" s="17"/>
      <c r="Y24" s="17"/>
      <c r="Z24" s="17"/>
      <c r="AA24" s="17"/>
      <c r="AB24" s="189" t="s">
        <v>42</v>
      </c>
      <c r="AC24" s="189"/>
      <c r="AD24" s="189"/>
      <c r="AE24" s="189"/>
      <c r="AF24" s="189"/>
    </row>
    <row r="25" spans="2:32" ht="15.75" customHeight="1" thickTop="1" x14ac:dyDescent="0.25">
      <c r="D25" s="5"/>
      <c r="E25" s="176"/>
      <c r="G25" s="175"/>
      <c r="H25" s="8"/>
      <c r="I25" s="175"/>
      <c r="J25" s="8"/>
      <c r="K25" s="175"/>
      <c r="L25" s="8"/>
      <c r="M25" s="175"/>
      <c r="N25" s="8"/>
      <c r="O25" s="175"/>
      <c r="P25" s="8"/>
      <c r="Q25" s="175"/>
      <c r="R25" s="8"/>
      <c r="S25" s="396" t="s">
        <v>43</v>
      </c>
      <c r="T25" s="396"/>
      <c r="U25" s="396"/>
      <c r="V25" s="396"/>
      <c r="W25" s="396"/>
      <c r="X25" s="396"/>
      <c r="Y25" s="396"/>
      <c r="AB25" s="190"/>
      <c r="AC25" s="190"/>
      <c r="AD25" s="190"/>
      <c r="AE25" s="190"/>
      <c r="AF25" s="190"/>
    </row>
    <row r="26" spans="2:32" ht="15.75" customHeight="1" x14ac:dyDescent="0.25">
      <c r="D26" s="5"/>
      <c r="E26" s="40"/>
      <c r="G26" s="41"/>
      <c r="I26" s="41"/>
      <c r="K26" s="41"/>
      <c r="M26" s="41"/>
      <c r="O26" s="41"/>
      <c r="Q26" s="41"/>
      <c r="S26" s="192" t="s">
        <v>23</v>
      </c>
      <c r="T26" s="192"/>
      <c r="U26" s="192" t="s">
        <v>39</v>
      </c>
      <c r="V26" s="192"/>
      <c r="W26" s="192" t="s">
        <v>40</v>
      </c>
      <c r="X26" s="193"/>
      <c r="Y26" s="192" t="s">
        <v>41</v>
      </c>
      <c r="Z26" s="17"/>
      <c r="AA26" s="17"/>
      <c r="AB26" s="191" t="s">
        <v>39</v>
      </c>
      <c r="AC26" s="190"/>
      <c r="AD26" s="191" t="s">
        <v>40</v>
      </c>
      <c r="AE26" s="191"/>
      <c r="AF26" s="191" t="s">
        <v>41</v>
      </c>
    </row>
    <row r="27" spans="2:32" ht="15.75" customHeight="1" x14ac:dyDescent="0.25">
      <c r="D27" s="5"/>
      <c r="E27" s="53" t="str">
        <f>Structure!J12</f>
        <v>Récidive hernie</v>
      </c>
      <c r="F27" s="44"/>
      <c r="G27" s="54">
        <f>'Clinical Consequences'!G17</f>
        <v>0.12</v>
      </c>
      <c r="H27" s="55"/>
      <c r="I27" s="54">
        <f>'Clinical Consequences'!I17</f>
        <v>0.18</v>
      </c>
      <c r="J27" s="55"/>
      <c r="K27" s="54">
        <f>WCS!O12</f>
        <v>0.17</v>
      </c>
      <c r="L27" s="55"/>
      <c r="M27" s="54">
        <f>'Clinical Consequences'!M17</f>
        <v>0.7</v>
      </c>
      <c r="N27" s="55"/>
      <c r="O27" s="54">
        <f>'Clinical Consequences'!O17</f>
        <v>0</v>
      </c>
      <c r="P27" s="55"/>
      <c r="Q27" s="54">
        <f>'Clinical Consequences'!Q17</f>
        <v>0</v>
      </c>
      <c r="R27" s="55"/>
      <c r="S27" s="192">
        <f>SUMPRODUCT($G$21:$Q$21,G27:Q27)</f>
        <v>1779</v>
      </c>
      <c r="T27" s="192"/>
      <c r="U27" s="192">
        <f>SUMPRODUCT($G$22:$Q$22,G27:Q27)</f>
        <v>984</v>
      </c>
      <c r="V27" s="192"/>
      <c r="W27" s="192">
        <f>SUMPRODUCT($G$23:$Q$23,G27:Q27)</f>
        <v>1773</v>
      </c>
      <c r="X27" s="193"/>
      <c r="Y27" s="192">
        <f>SUMPRODUCT($G$24:$Q$24,G27:Q27)</f>
        <v>978</v>
      </c>
      <c r="Z27" s="17"/>
      <c r="AA27" s="17"/>
      <c r="AB27" s="191">
        <f>U27-$S27</f>
        <v>-795</v>
      </c>
      <c r="AC27" s="190"/>
      <c r="AD27" s="191">
        <f>W27-$S27</f>
        <v>-6</v>
      </c>
      <c r="AE27" s="191"/>
      <c r="AF27" s="191">
        <f>Y27-$S27</f>
        <v>-801</v>
      </c>
    </row>
    <row r="28" spans="2:32" ht="8.25" customHeight="1" x14ac:dyDescent="0.25">
      <c r="D28" s="5"/>
      <c r="E28" s="17"/>
      <c r="F28" s="17"/>
      <c r="G28" s="34"/>
      <c r="H28" s="34"/>
      <c r="I28" s="34"/>
      <c r="J28" s="34"/>
      <c r="K28" s="34"/>
      <c r="L28" s="34"/>
      <c r="M28" s="34"/>
      <c r="N28" s="34"/>
      <c r="O28" s="34"/>
      <c r="P28" s="34"/>
      <c r="Q28" s="34"/>
      <c r="R28" s="34"/>
      <c r="S28" s="192"/>
      <c r="T28" s="192"/>
      <c r="U28" s="192"/>
      <c r="V28" s="192"/>
      <c r="W28" s="192"/>
      <c r="X28" s="193"/>
      <c r="Y28" s="192"/>
      <c r="Z28" s="17"/>
      <c r="AA28" s="17"/>
      <c r="AB28" s="191"/>
      <c r="AC28" s="190"/>
      <c r="AD28" s="191"/>
      <c r="AE28" s="191"/>
      <c r="AF28" s="191"/>
    </row>
    <row r="29" spans="2:32" ht="15.75" customHeight="1" x14ac:dyDescent="0.25">
      <c r="D29" s="5"/>
      <c r="E29" s="56" t="str">
        <f>Structure!J14</f>
        <v>Explantation prothèse</v>
      </c>
      <c r="F29" s="17"/>
      <c r="G29" s="57">
        <f>'Clinical Consequences'!G19</f>
        <v>9.4E-2</v>
      </c>
      <c r="H29" s="58"/>
      <c r="I29" s="57">
        <f>'Clinical Consequences'!I19</f>
        <v>0.04</v>
      </c>
      <c r="J29" s="58"/>
      <c r="K29" s="57">
        <f>WCS!O14</f>
        <v>0.01</v>
      </c>
      <c r="L29" s="58"/>
      <c r="M29" s="57">
        <f>'Clinical Consequences'!M19</f>
        <v>0</v>
      </c>
      <c r="N29" s="58"/>
      <c r="O29" s="57">
        <f>'Clinical Consequences'!O19</f>
        <v>0</v>
      </c>
      <c r="P29" s="58"/>
      <c r="Q29" s="57">
        <f>'Clinical Consequences'!Q19</f>
        <v>0</v>
      </c>
      <c r="R29" s="58"/>
      <c r="S29" s="192">
        <f>SUMPRODUCT($G$21:$Q$21,G29:Q29)</f>
        <v>319</v>
      </c>
      <c r="T29" s="192"/>
      <c r="U29" s="192">
        <f>SUMPRODUCT($G$22:$Q$22,G29:Q29)</f>
        <v>334</v>
      </c>
      <c r="V29" s="192"/>
      <c r="W29" s="192">
        <f>SUMPRODUCT($G$23:$Q$23,G29:Q29)</f>
        <v>301</v>
      </c>
      <c r="X29" s="193"/>
      <c r="Y29" s="192">
        <f>SUMPRODUCT($G$24:$Q$24,G29:Q29)</f>
        <v>316</v>
      </c>
      <c r="Z29" s="17"/>
      <c r="AA29" s="17"/>
      <c r="AB29" s="191">
        <f>U29-$S29</f>
        <v>15</v>
      </c>
      <c r="AC29" s="190"/>
      <c r="AD29" s="191">
        <f>W29-$S29</f>
        <v>-18</v>
      </c>
      <c r="AE29" s="191"/>
      <c r="AF29" s="191">
        <f>Y29-$S29</f>
        <v>-3</v>
      </c>
    </row>
    <row r="30" spans="2:32" ht="8.25" customHeight="1" x14ac:dyDescent="0.25">
      <c r="D30" s="5"/>
      <c r="E30" s="17"/>
      <c r="F30" s="17"/>
      <c r="G30" s="34"/>
      <c r="H30" s="34"/>
      <c r="I30" s="34"/>
      <c r="J30" s="34"/>
      <c r="K30" s="34"/>
      <c r="L30" s="34"/>
      <c r="M30" s="34"/>
      <c r="N30" s="34"/>
      <c r="O30" s="34"/>
      <c r="P30" s="34"/>
      <c r="Q30" s="34"/>
      <c r="R30" s="34"/>
      <c r="S30" s="192"/>
      <c r="T30" s="192"/>
      <c r="U30" s="192"/>
      <c r="V30" s="192"/>
      <c r="W30" s="192"/>
      <c r="X30" s="193"/>
      <c r="Y30" s="192"/>
      <c r="Z30" s="17"/>
      <c r="AA30" s="17"/>
      <c r="AB30" s="191"/>
      <c r="AC30" s="190"/>
      <c r="AD30" s="191"/>
      <c r="AE30" s="191"/>
      <c r="AF30" s="191"/>
    </row>
    <row r="31" spans="2:32" ht="15.75" customHeight="1" x14ac:dyDescent="0.25">
      <c r="D31" s="5"/>
      <c r="E31" s="56" t="str">
        <f>Structure!J16</f>
        <v>Infection profonde</v>
      </c>
      <c r="F31" s="59"/>
      <c r="G31" s="57">
        <f>'Clinical Consequences'!G21</f>
        <v>0.09</v>
      </c>
      <c r="H31" s="58"/>
      <c r="I31" s="57">
        <f>'Clinical Consequences'!I21</f>
        <v>0.08</v>
      </c>
      <c r="J31" s="58"/>
      <c r="K31" s="57">
        <f>WCS!O16</f>
        <v>0.18</v>
      </c>
      <c r="L31" s="58"/>
      <c r="M31" s="57">
        <f>'Clinical Consequences'!M21</f>
        <v>0.1</v>
      </c>
      <c r="N31" s="58"/>
      <c r="O31" s="57">
        <f>'Clinical Consequences'!O21</f>
        <v>0</v>
      </c>
      <c r="P31" s="58"/>
      <c r="Q31" s="57">
        <f>'Clinical Consequences'!Q21</f>
        <v>0</v>
      </c>
      <c r="R31" s="58"/>
      <c r="S31" s="192">
        <f t="shared" ref="S31:S37" si="0">SUMPRODUCT($G$21:$Q$21,G31:Q31)</f>
        <v>594</v>
      </c>
      <c r="T31" s="192"/>
      <c r="U31" s="192">
        <f>SUMPRODUCT($G$22:$Q$22,G31:Q31)</f>
        <v>714</v>
      </c>
      <c r="V31" s="192"/>
      <c r="W31" s="192">
        <f>SUMPRODUCT($G$23:$Q$23,G31:Q31)</f>
        <v>654</v>
      </c>
      <c r="X31" s="193"/>
      <c r="Y31" s="192">
        <f>SUMPRODUCT($G$24:$Q$24,G31:Q31)</f>
        <v>774</v>
      </c>
      <c r="Z31" s="17"/>
      <c r="AA31" s="17"/>
      <c r="AB31" s="191">
        <f>U31-$S31</f>
        <v>120</v>
      </c>
      <c r="AC31" s="190"/>
      <c r="AD31" s="191">
        <f>W31-$S31</f>
        <v>60</v>
      </c>
      <c r="AE31" s="191"/>
      <c r="AF31" s="191">
        <f>Y31-$S31</f>
        <v>180</v>
      </c>
    </row>
    <row r="32" spans="2:32" ht="8.25" customHeight="1" x14ac:dyDescent="0.25">
      <c r="D32" s="5"/>
      <c r="E32" s="59"/>
      <c r="F32" s="59"/>
      <c r="G32" s="34"/>
      <c r="H32" s="34"/>
      <c r="I32" s="34"/>
      <c r="J32" s="34"/>
      <c r="K32" s="34"/>
      <c r="L32" s="34"/>
      <c r="M32" s="34"/>
      <c r="N32" s="34"/>
      <c r="O32" s="34"/>
      <c r="P32" s="34"/>
      <c r="Q32" s="34"/>
      <c r="R32" s="34"/>
      <c r="S32" s="192"/>
      <c r="T32" s="192"/>
      <c r="U32" s="192"/>
      <c r="V32" s="192"/>
      <c r="W32" s="192"/>
      <c r="X32" s="193"/>
      <c r="Y32" s="192"/>
      <c r="Z32" s="17"/>
      <c r="AA32" s="17"/>
      <c r="AB32" s="191"/>
      <c r="AC32" s="190"/>
      <c r="AD32" s="191"/>
      <c r="AE32" s="191"/>
      <c r="AF32" s="191"/>
    </row>
    <row r="33" spans="4:32" ht="15.75" customHeight="1" x14ac:dyDescent="0.25">
      <c r="D33" s="5"/>
      <c r="E33" s="56">
        <f>Structure!J18</f>
        <v>0</v>
      </c>
      <c r="F33" s="59"/>
      <c r="G33" s="57">
        <f>'Clinical Consequences'!G23</f>
        <v>0</v>
      </c>
      <c r="H33" s="58"/>
      <c r="I33" s="57">
        <f>'Clinical Consequences'!I23</f>
        <v>0</v>
      </c>
      <c r="J33" s="58"/>
      <c r="K33" s="57">
        <f>WCS!O18</f>
        <v>0</v>
      </c>
      <c r="L33" s="58"/>
      <c r="M33" s="57">
        <f>'Clinical Consequences'!M23</f>
        <v>0</v>
      </c>
      <c r="N33" s="58"/>
      <c r="O33" s="57">
        <f>'Clinical Consequences'!O23</f>
        <v>0</v>
      </c>
      <c r="P33" s="58"/>
      <c r="Q33" s="57">
        <f>'Clinical Consequences'!Q23</f>
        <v>0</v>
      </c>
      <c r="R33" s="58"/>
      <c r="S33" s="192">
        <f t="shared" si="0"/>
        <v>0</v>
      </c>
      <c r="T33" s="192"/>
      <c r="U33" s="192">
        <f>SUMPRODUCT($G$22:$Q$22,G33:Q33)</f>
        <v>0</v>
      </c>
      <c r="V33" s="192"/>
      <c r="W33" s="192">
        <f>SUMPRODUCT($G$23:$Q$23,G33:Q33)</f>
        <v>0</v>
      </c>
      <c r="X33" s="193"/>
      <c r="Y33" s="192">
        <f>SUMPRODUCT($G$24:$Q$24,G33:Q33)</f>
        <v>0</v>
      </c>
      <c r="Z33" s="17"/>
      <c r="AA33" s="17"/>
      <c r="AB33" s="191">
        <f>U33-$S33</f>
        <v>0</v>
      </c>
      <c r="AC33" s="190"/>
      <c r="AD33" s="191">
        <f>W33-$S33</f>
        <v>0</v>
      </c>
      <c r="AE33" s="191"/>
      <c r="AF33" s="191">
        <f>Y33-$S33</f>
        <v>0</v>
      </c>
    </row>
    <row r="34" spans="4:32" ht="8.25" customHeight="1" x14ac:dyDescent="0.25">
      <c r="D34" s="5"/>
      <c r="E34" s="17"/>
      <c r="F34" s="17"/>
      <c r="G34" s="34"/>
      <c r="H34" s="34"/>
      <c r="I34" s="34"/>
      <c r="J34" s="34"/>
      <c r="K34" s="34"/>
      <c r="L34" s="34"/>
      <c r="M34" s="34"/>
      <c r="N34" s="34"/>
      <c r="O34" s="34"/>
      <c r="P34" s="34"/>
      <c r="Q34" s="34"/>
      <c r="R34" s="34"/>
      <c r="S34" s="192"/>
      <c r="T34" s="192"/>
      <c r="U34" s="192"/>
      <c r="V34" s="192"/>
      <c r="W34" s="192"/>
      <c r="X34" s="193"/>
      <c r="Y34" s="192"/>
      <c r="Z34" s="17"/>
      <c r="AA34" s="17"/>
      <c r="AB34" s="191"/>
      <c r="AC34" s="190"/>
      <c r="AD34" s="191"/>
      <c r="AE34" s="191"/>
      <c r="AF34" s="191"/>
    </row>
    <row r="35" spans="4:32" ht="15.75" customHeight="1" x14ac:dyDescent="0.25">
      <c r="D35" s="5"/>
      <c r="E35" s="56">
        <f>Structure!J20</f>
        <v>0</v>
      </c>
      <c r="F35" s="17"/>
      <c r="G35" s="57">
        <f>'Clinical Consequences'!G25</f>
        <v>0</v>
      </c>
      <c r="H35" s="58"/>
      <c r="I35" s="57">
        <f>'Clinical Consequences'!I25</f>
        <v>0</v>
      </c>
      <c r="J35" s="58"/>
      <c r="K35" s="57">
        <f>WCS!O20</f>
        <v>0</v>
      </c>
      <c r="L35" s="58"/>
      <c r="M35" s="57">
        <f>'Clinical Consequences'!M25</f>
        <v>0</v>
      </c>
      <c r="N35" s="58"/>
      <c r="O35" s="57">
        <f>'Clinical Consequences'!O25</f>
        <v>0</v>
      </c>
      <c r="P35" s="58"/>
      <c r="Q35" s="57">
        <f>'Clinical Consequences'!Q25</f>
        <v>0</v>
      </c>
      <c r="R35" s="58"/>
      <c r="S35" s="192">
        <f t="shared" si="0"/>
        <v>0</v>
      </c>
      <c r="T35" s="192"/>
      <c r="U35" s="192">
        <f>SUMPRODUCT($G$22:$Q$22,G35:Q35)</f>
        <v>0</v>
      </c>
      <c r="V35" s="192"/>
      <c r="W35" s="192">
        <f>SUMPRODUCT($G$23:$Q$23,G35:Q35)</f>
        <v>0</v>
      </c>
      <c r="X35" s="193"/>
      <c r="Y35" s="192">
        <f>SUMPRODUCT($G$24:$Q$24,G35:Q35)</f>
        <v>0</v>
      </c>
      <c r="Z35" s="17"/>
      <c r="AA35" s="17"/>
      <c r="AB35" s="191">
        <f>U35-$S35</f>
        <v>0</v>
      </c>
      <c r="AC35" s="190"/>
      <c r="AD35" s="191">
        <f>W35-$S35</f>
        <v>0</v>
      </c>
      <c r="AE35" s="191"/>
      <c r="AF35" s="191">
        <f>Y35-$S35</f>
        <v>0</v>
      </c>
    </row>
    <row r="36" spans="4:32" ht="8.25" customHeight="1" x14ac:dyDescent="0.25">
      <c r="D36" s="5"/>
      <c r="E36" s="17"/>
      <c r="F36" s="59"/>
      <c r="G36" s="34"/>
      <c r="H36" s="34"/>
      <c r="I36" s="34"/>
      <c r="J36" s="34"/>
      <c r="K36" s="34"/>
      <c r="L36" s="34"/>
      <c r="M36" s="34"/>
      <c r="N36" s="34"/>
      <c r="O36" s="34"/>
      <c r="P36" s="34"/>
      <c r="Q36" s="34"/>
      <c r="R36" s="34"/>
      <c r="S36" s="192"/>
      <c r="T36" s="192"/>
      <c r="U36" s="192"/>
      <c r="V36" s="192"/>
      <c r="W36" s="192"/>
      <c r="X36" s="193"/>
      <c r="Y36" s="192"/>
      <c r="Z36" s="17"/>
      <c r="AA36" s="17"/>
      <c r="AB36" s="191"/>
      <c r="AC36" s="190"/>
      <c r="AD36" s="191"/>
      <c r="AE36" s="191"/>
      <c r="AF36" s="191"/>
    </row>
    <row r="37" spans="4:32" ht="15.75" customHeight="1" thickBot="1" x14ac:dyDescent="0.3">
      <c r="D37" s="5"/>
      <c r="E37" s="60">
        <f>Structure!J22</f>
        <v>0</v>
      </c>
      <c r="F37" s="61"/>
      <c r="G37" s="62">
        <f>'Clinical Consequences'!G27</f>
        <v>0</v>
      </c>
      <c r="H37" s="63"/>
      <c r="I37" s="62">
        <f>'Clinical Consequences'!I27</f>
        <v>0</v>
      </c>
      <c r="J37" s="63"/>
      <c r="K37" s="62">
        <f>WCS!O22</f>
        <v>0</v>
      </c>
      <c r="L37" s="63"/>
      <c r="M37" s="62">
        <f>'Clinical Consequences'!M27</f>
        <v>0</v>
      </c>
      <c r="N37" s="63"/>
      <c r="O37" s="62">
        <f>'Clinical Consequences'!O27</f>
        <v>0</v>
      </c>
      <c r="P37" s="63"/>
      <c r="Q37" s="62">
        <f>'Clinical Consequences'!Q27</f>
        <v>0</v>
      </c>
      <c r="R37" s="63"/>
      <c r="S37" s="192">
        <f t="shared" si="0"/>
        <v>0</v>
      </c>
      <c r="T37" s="192"/>
      <c r="U37" s="192">
        <f>SUMPRODUCT($G$22:$Q$22,G37:Q37)</f>
        <v>0</v>
      </c>
      <c r="V37" s="192"/>
      <c r="W37" s="192">
        <f>SUMPRODUCT($G$23:$Q$23,G37:Q37)</f>
        <v>0</v>
      </c>
      <c r="X37" s="193"/>
      <c r="Y37" s="192">
        <f>SUMPRODUCT($G$24:$Q$24,G37:Q37)</f>
        <v>0</v>
      </c>
      <c r="Z37" s="17"/>
      <c r="AA37" s="17"/>
      <c r="AB37" s="191">
        <f>U37-$S37</f>
        <v>0</v>
      </c>
      <c r="AC37" s="190"/>
      <c r="AD37" s="191">
        <f>W37-$S37</f>
        <v>0</v>
      </c>
      <c r="AE37" s="191"/>
      <c r="AF37" s="191">
        <f>Y37-$S37</f>
        <v>0</v>
      </c>
    </row>
    <row r="38" spans="4:32" ht="16.5" customHeight="1" thickTop="1" x14ac:dyDescent="0.25"/>
    <row r="40" spans="4:32" ht="15.75" customHeight="1" x14ac:dyDescent="0.25">
      <c r="D40" s="5"/>
      <c r="E40" s="53" t="str">
        <f>Structure!J12</f>
        <v>Récidive hernie</v>
      </c>
      <c r="F40" s="44"/>
      <c r="G40" s="64">
        <f>'Clinical Consequences'!S17</f>
        <v>4652</v>
      </c>
      <c r="H40" s="46"/>
      <c r="I40" s="399"/>
      <c r="J40" s="399"/>
      <c r="K40" s="399"/>
      <c r="L40" s="399"/>
      <c r="M40" s="399"/>
      <c r="N40" s="399"/>
      <c r="O40" s="399"/>
      <c r="P40" s="399"/>
      <c r="Q40" s="399"/>
      <c r="R40" s="181"/>
      <c r="S40" s="44"/>
      <c r="T40" s="17"/>
      <c r="U40" s="17"/>
      <c r="V40" s="17"/>
      <c r="Y40" s="17"/>
      <c r="Z40" s="17"/>
      <c r="AA40" s="17"/>
      <c r="AD40" s="17"/>
      <c r="AE40" s="17"/>
    </row>
    <row r="41" spans="4:32" ht="8.25" customHeight="1" x14ac:dyDescent="0.25">
      <c r="D41" s="5"/>
      <c r="E41" s="17"/>
      <c r="F41" s="17"/>
      <c r="G41" s="65"/>
      <c r="H41" s="17"/>
      <c r="I41" s="17"/>
      <c r="J41" s="17"/>
      <c r="K41" s="17"/>
      <c r="L41" s="17"/>
      <c r="M41" s="17"/>
      <c r="N41" s="17"/>
      <c r="O41" s="17"/>
      <c r="P41" s="17"/>
      <c r="Q41" s="17"/>
      <c r="R41" s="17"/>
      <c r="S41" s="17"/>
      <c r="T41" s="17"/>
      <c r="U41" s="17"/>
      <c r="V41" s="17"/>
      <c r="Y41" s="17"/>
      <c r="Z41" s="17"/>
      <c r="AA41" s="17"/>
      <c r="AD41" s="17"/>
      <c r="AE41" s="17"/>
    </row>
    <row r="42" spans="4:32" ht="15.75" customHeight="1" x14ac:dyDescent="0.25">
      <c r="D42" s="5"/>
      <c r="E42" s="56" t="str">
        <f>Structure!J14</f>
        <v>Explantation prothèse</v>
      </c>
      <c r="F42" s="17"/>
      <c r="G42" s="66">
        <f>'Clinical Consequences'!S19</f>
        <v>10000</v>
      </c>
      <c r="H42" s="17"/>
      <c r="I42" s="397"/>
      <c r="J42" s="397"/>
      <c r="K42" s="397"/>
      <c r="L42" s="397"/>
      <c r="M42" s="397"/>
      <c r="N42" s="397"/>
      <c r="O42" s="397"/>
      <c r="P42" s="397"/>
      <c r="Q42" s="397"/>
      <c r="R42" s="182"/>
      <c r="S42" s="17"/>
      <c r="T42" s="17"/>
      <c r="U42" s="17"/>
      <c r="V42" s="17"/>
      <c r="Y42" s="17"/>
      <c r="Z42" s="17"/>
      <c r="AA42" s="17"/>
      <c r="AD42" s="17"/>
      <c r="AE42" s="17"/>
    </row>
    <row r="43" spans="4:32" ht="8.25" customHeight="1" x14ac:dyDescent="0.25">
      <c r="D43" s="5"/>
      <c r="E43" s="17"/>
      <c r="F43" s="17"/>
      <c r="G43" s="65"/>
      <c r="H43" s="17"/>
      <c r="I43" s="17"/>
      <c r="J43" s="17"/>
      <c r="K43" s="17"/>
      <c r="L43" s="17"/>
      <c r="M43" s="17"/>
      <c r="N43" s="17"/>
      <c r="O43" s="17"/>
      <c r="P43" s="17"/>
      <c r="Q43" s="17"/>
      <c r="R43" s="17"/>
      <c r="S43" s="17"/>
      <c r="T43" s="17"/>
      <c r="U43" s="17"/>
      <c r="V43" s="17"/>
      <c r="Y43" s="17"/>
      <c r="Z43" s="17"/>
      <c r="AA43" s="17"/>
      <c r="AD43" s="17"/>
      <c r="AE43" s="17"/>
    </row>
    <row r="44" spans="4:32" ht="15.75" customHeight="1" x14ac:dyDescent="0.25">
      <c r="D44" s="5"/>
      <c r="E44" s="56" t="str">
        <f>Structure!J16</f>
        <v>Infection profonde</v>
      </c>
      <c r="F44" s="59"/>
      <c r="G44" s="66">
        <f>'Clinical Consequences'!S21</f>
        <v>3000</v>
      </c>
      <c r="H44" s="18"/>
      <c r="I44" s="397"/>
      <c r="J44" s="397"/>
      <c r="K44" s="397"/>
      <c r="L44" s="397"/>
      <c r="M44" s="397"/>
      <c r="N44" s="397"/>
      <c r="O44" s="397"/>
      <c r="P44" s="397"/>
      <c r="Q44" s="397"/>
      <c r="R44" s="182"/>
      <c r="S44" s="17"/>
      <c r="T44" s="17"/>
      <c r="U44" s="17"/>
      <c r="V44" s="17"/>
      <c r="Y44" s="17"/>
      <c r="Z44" s="17"/>
      <c r="AA44" s="17"/>
      <c r="AD44" s="17"/>
      <c r="AE44" s="17"/>
    </row>
    <row r="45" spans="4:32" ht="8.25" customHeight="1" x14ac:dyDescent="0.25">
      <c r="D45" s="5"/>
      <c r="E45" s="59"/>
      <c r="F45" s="59"/>
      <c r="G45" s="65"/>
      <c r="H45" s="17"/>
      <c r="I45" s="17"/>
      <c r="J45" s="17"/>
      <c r="K45" s="17"/>
      <c r="L45" s="17"/>
      <c r="M45" s="17"/>
      <c r="N45" s="17"/>
      <c r="O45" s="17"/>
      <c r="P45" s="17"/>
      <c r="Q45" s="17"/>
      <c r="R45" s="17"/>
      <c r="S45" s="17"/>
      <c r="T45" s="17"/>
      <c r="U45" s="17"/>
      <c r="V45" s="17"/>
      <c r="Y45" s="17"/>
      <c r="Z45" s="17"/>
      <c r="AA45" s="17"/>
      <c r="AD45" s="17"/>
      <c r="AE45" s="17"/>
    </row>
    <row r="46" spans="4:32" ht="15.75" customHeight="1" x14ac:dyDescent="0.25">
      <c r="D46" s="5"/>
      <c r="E46" s="56">
        <f>Structure!J18</f>
        <v>0</v>
      </c>
      <c r="F46" s="59"/>
      <c r="G46" s="66">
        <f>'Clinical Consequences'!S23</f>
        <v>0</v>
      </c>
      <c r="H46" s="17"/>
      <c r="I46" s="397"/>
      <c r="J46" s="397"/>
      <c r="K46" s="397"/>
      <c r="L46" s="397"/>
      <c r="M46" s="397"/>
      <c r="N46" s="397"/>
      <c r="O46" s="397"/>
      <c r="P46" s="397"/>
      <c r="Q46" s="397"/>
      <c r="R46" s="182"/>
      <c r="S46" s="17"/>
      <c r="T46" s="17"/>
      <c r="U46" s="17"/>
      <c r="V46" s="17"/>
      <c r="Y46" s="17"/>
      <c r="Z46" s="17"/>
      <c r="AA46" s="17"/>
      <c r="AD46" s="17"/>
      <c r="AE46" s="17"/>
    </row>
    <row r="47" spans="4:32" ht="8.25" customHeight="1" x14ac:dyDescent="0.25">
      <c r="D47" s="5"/>
      <c r="E47" s="17"/>
      <c r="F47" s="17"/>
      <c r="G47" s="65"/>
      <c r="H47" s="17"/>
      <c r="I47" s="17"/>
      <c r="J47" s="17"/>
      <c r="K47" s="17"/>
      <c r="L47" s="17"/>
      <c r="M47" s="17"/>
      <c r="N47" s="17"/>
      <c r="O47" s="17"/>
      <c r="P47" s="17"/>
      <c r="Q47" s="17"/>
      <c r="R47" s="17"/>
      <c r="S47" s="17"/>
      <c r="T47" s="17"/>
      <c r="U47" s="17"/>
      <c r="V47" s="17"/>
      <c r="Y47" s="17"/>
      <c r="Z47" s="17"/>
      <c r="AA47" s="17"/>
      <c r="AD47" s="17"/>
      <c r="AE47" s="17"/>
    </row>
    <row r="48" spans="4:32" ht="15.75" customHeight="1" x14ac:dyDescent="0.25">
      <c r="D48" s="5"/>
      <c r="E48" s="56">
        <f>Structure!J20</f>
        <v>0</v>
      </c>
      <c r="F48" s="17"/>
      <c r="G48" s="66">
        <f>'Clinical Consequences'!S25</f>
        <v>0</v>
      </c>
      <c r="H48" s="18"/>
      <c r="I48" s="397"/>
      <c r="J48" s="397"/>
      <c r="K48" s="397"/>
      <c r="L48" s="397"/>
      <c r="M48" s="397"/>
      <c r="N48" s="397"/>
      <c r="O48" s="397"/>
      <c r="P48" s="397"/>
      <c r="Q48" s="397"/>
      <c r="R48" s="182"/>
      <c r="S48" s="17"/>
      <c r="T48" s="17"/>
      <c r="U48" s="17"/>
      <c r="V48" s="17"/>
      <c r="Y48" s="17"/>
      <c r="Z48" s="17"/>
      <c r="AA48" s="17"/>
      <c r="AD48" s="17"/>
      <c r="AE48" s="17"/>
    </row>
    <row r="49" spans="4:31" ht="8.25" customHeight="1" x14ac:dyDescent="0.25">
      <c r="D49" s="5"/>
      <c r="E49" s="17"/>
      <c r="F49" s="59"/>
      <c r="G49" s="65"/>
      <c r="H49" s="17"/>
      <c r="I49" s="17"/>
      <c r="J49" s="17"/>
      <c r="K49" s="17"/>
      <c r="L49" s="17"/>
      <c r="M49" s="17"/>
      <c r="N49" s="17"/>
      <c r="O49" s="17"/>
      <c r="P49" s="17"/>
      <c r="Q49" s="17"/>
      <c r="R49" s="17"/>
      <c r="S49" s="17"/>
      <c r="T49" s="17"/>
      <c r="U49" s="17"/>
      <c r="V49" s="17"/>
      <c r="Y49" s="17"/>
      <c r="Z49" s="17"/>
      <c r="AA49" s="17"/>
      <c r="AD49" s="17"/>
      <c r="AE49" s="17"/>
    </row>
    <row r="50" spans="4:31" ht="15.75" customHeight="1" thickBot="1" x14ac:dyDescent="0.3">
      <c r="D50" s="5"/>
      <c r="E50" s="60">
        <f>Structure!J22</f>
        <v>0</v>
      </c>
      <c r="F50" s="61"/>
      <c r="G50" s="67">
        <f>'Clinical Consequences'!S27</f>
        <v>0</v>
      </c>
      <c r="H50" s="50"/>
      <c r="I50" s="398"/>
      <c r="J50" s="398"/>
      <c r="K50" s="398"/>
      <c r="L50" s="398"/>
      <c r="M50" s="398"/>
      <c r="N50" s="398"/>
      <c r="O50" s="398"/>
      <c r="P50" s="398"/>
      <c r="Q50" s="398"/>
      <c r="R50" s="183"/>
      <c r="S50" s="50"/>
      <c r="T50" s="17"/>
      <c r="U50" s="17"/>
      <c r="V50" s="17"/>
      <c r="Y50" s="17"/>
      <c r="Z50" s="17"/>
      <c r="AA50" s="17"/>
      <c r="AD50" s="17"/>
      <c r="AE50" s="17"/>
    </row>
    <row r="51" spans="4:31" ht="16.5" thickTop="1" x14ac:dyDescent="0.25"/>
  </sheetData>
  <mergeCells count="19">
    <mergeCell ref="I50:Q50"/>
    <mergeCell ref="S25:Y25"/>
    <mergeCell ref="I40:Q40"/>
    <mergeCell ref="I42:Q42"/>
    <mergeCell ref="I44:Q44"/>
    <mergeCell ref="I46:Q46"/>
    <mergeCell ref="I48:Q48"/>
    <mergeCell ref="B13:B14"/>
    <mergeCell ref="B16:B17"/>
    <mergeCell ref="E2:E3"/>
    <mergeCell ref="G2:G3"/>
    <mergeCell ref="I2:I3"/>
    <mergeCell ref="K2:K3"/>
    <mergeCell ref="M2:M3"/>
    <mergeCell ref="O2:O3"/>
    <mergeCell ref="Q2:Q3"/>
    <mergeCell ref="S2:S3"/>
    <mergeCell ref="B6:B7"/>
    <mergeCell ref="B9:B10"/>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pageSetUpPr fitToPage="1"/>
  </sheetPr>
  <dimension ref="E3:F16"/>
  <sheetViews>
    <sheetView zoomScale="80" zoomScaleNormal="80" workbookViewId="0">
      <selection activeCell="E17" sqref="E17"/>
    </sheetView>
  </sheetViews>
  <sheetFormatPr baseColWidth="10" defaultColWidth="9.140625" defaultRowHeight="15" x14ac:dyDescent="0.25"/>
  <cols>
    <col min="1" max="1" width="2.7109375" style="6" customWidth="1"/>
    <col min="2" max="10" width="9.140625" style="6"/>
    <col min="11" max="11" width="9.140625" style="6" customWidth="1"/>
    <col min="12" max="14" width="9.140625" style="6"/>
    <col min="15" max="15" width="47.7109375" style="6" customWidth="1"/>
    <col min="16" max="16384" width="9.140625" style="6"/>
  </cols>
  <sheetData>
    <row r="3" spans="5:6" ht="39.75" customHeight="1" x14ac:dyDescent="0.4">
      <c r="E3" s="245" t="s">
        <v>59</v>
      </c>
    </row>
    <row r="6" spans="5:6" x14ac:dyDescent="0.25">
      <c r="E6" s="6" t="s">
        <v>63</v>
      </c>
    </row>
    <row r="8" spans="5:6" x14ac:dyDescent="0.25">
      <c r="E8" s="6" t="s">
        <v>60</v>
      </c>
    </row>
    <row r="10" spans="5:6" ht="15.75" x14ac:dyDescent="0.25">
      <c r="E10" s="6" t="s">
        <v>62</v>
      </c>
      <c r="F10" s="28"/>
    </row>
    <row r="12" spans="5:6" ht="15.75" x14ac:dyDescent="0.25">
      <c r="E12" s="28" t="s">
        <v>64</v>
      </c>
    </row>
    <row r="14" spans="5:6" ht="21" x14ac:dyDescent="0.35">
      <c r="E14" s="188" t="s">
        <v>61</v>
      </c>
    </row>
    <row r="16" spans="5:6" x14ac:dyDescent="0.25">
      <c r="E16" s="6" t="s">
        <v>65</v>
      </c>
    </row>
  </sheetData>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B1:S38"/>
  <sheetViews>
    <sheetView zoomScale="75" zoomScaleNormal="75" workbookViewId="0">
      <selection activeCell="G40" sqref="G40"/>
    </sheetView>
  </sheetViews>
  <sheetFormatPr baseColWidth="10" defaultColWidth="9.140625" defaultRowHeight="15.75" x14ac:dyDescent="0.25"/>
  <cols>
    <col min="1" max="1" width="2.7109375" style="5" customWidth="1"/>
    <col min="2" max="2" width="17.5703125" style="5" customWidth="1"/>
    <col min="3" max="3" width="2.7109375" style="5" customWidth="1"/>
    <col min="4" max="4" width="16.42578125" style="6" customWidth="1"/>
    <col min="5" max="5" width="11.140625" style="6" customWidth="1"/>
    <col min="6" max="6" width="9.140625" style="6"/>
    <col min="7" max="16" width="9.140625" style="5"/>
    <col min="17" max="18" width="9.140625" style="5" customWidth="1"/>
    <col min="19" max="16384" width="9.140625" style="5"/>
  </cols>
  <sheetData>
    <row r="1" spans="2:19" ht="15" customHeight="1" x14ac:dyDescent="0.25"/>
    <row r="2" spans="2:19" ht="15" customHeight="1" x14ac:dyDescent="0.25">
      <c r="B2" s="15"/>
    </row>
    <row r="3" spans="2:19" ht="15" customHeight="1" x14ac:dyDescent="0.25">
      <c r="B3" s="14"/>
    </row>
    <row r="4" spans="2:19" ht="15" customHeight="1" x14ac:dyDescent="0.25"/>
    <row r="5" spans="2:19" ht="15" customHeight="1" x14ac:dyDescent="0.25"/>
    <row r="6" spans="2:19" ht="15" customHeight="1" x14ac:dyDescent="0.25">
      <c r="E6" s="278" t="s">
        <v>30</v>
      </c>
      <c r="F6" s="278"/>
      <c r="G6" s="278"/>
      <c r="H6" s="278"/>
      <c r="I6" s="278"/>
      <c r="J6" s="278"/>
      <c r="K6" s="278"/>
      <c r="L6" s="278"/>
      <c r="M6" s="278"/>
      <c r="N6" s="278"/>
      <c r="O6" s="278"/>
      <c r="P6" s="278"/>
      <c r="Q6" s="278"/>
    </row>
    <row r="7" spans="2:19" ht="15.75" customHeight="1" x14ac:dyDescent="0.25">
      <c r="E7" s="278"/>
      <c r="F7" s="278"/>
      <c r="G7" s="278"/>
      <c r="H7" s="278"/>
      <c r="I7" s="278"/>
      <c r="J7" s="278"/>
      <c r="K7" s="278"/>
      <c r="L7" s="278"/>
      <c r="M7" s="278"/>
      <c r="N7" s="278"/>
      <c r="O7" s="278"/>
      <c r="P7" s="278"/>
      <c r="Q7" s="278"/>
    </row>
    <row r="8" spans="2:19" ht="16.5" customHeight="1" x14ac:dyDescent="0.25">
      <c r="E8" s="279" t="s">
        <v>28</v>
      </c>
      <c r="F8" s="279"/>
      <c r="G8" s="279"/>
      <c r="H8" s="279"/>
      <c r="I8" s="279"/>
      <c r="J8" s="279"/>
      <c r="K8" s="279"/>
      <c r="L8" s="279"/>
      <c r="M8" s="279"/>
      <c r="N8" s="279"/>
      <c r="O8" s="279"/>
      <c r="P8" s="279"/>
      <c r="Q8" s="279"/>
      <c r="R8" s="279"/>
      <c r="S8" s="279"/>
    </row>
    <row r="9" spans="2:19" ht="16.5" customHeight="1" x14ac:dyDescent="0.25">
      <c r="E9" s="279"/>
      <c r="F9" s="279"/>
      <c r="G9" s="279"/>
      <c r="H9" s="279"/>
      <c r="I9" s="279"/>
      <c r="J9" s="279"/>
      <c r="K9" s="279"/>
      <c r="L9" s="279"/>
      <c r="M9" s="279"/>
      <c r="N9" s="279"/>
      <c r="O9" s="279"/>
      <c r="P9" s="279"/>
      <c r="Q9" s="279"/>
      <c r="R9" s="279"/>
      <c r="S9" s="279"/>
    </row>
    <row r="10" spans="2:19" ht="6.75" customHeight="1" x14ac:dyDescent="0.25">
      <c r="E10" s="279"/>
      <c r="F10" s="279"/>
      <c r="G10" s="279"/>
      <c r="H10" s="279"/>
      <c r="I10" s="279"/>
      <c r="J10" s="279"/>
      <c r="K10" s="279"/>
      <c r="L10" s="279"/>
      <c r="M10" s="279"/>
      <c r="N10" s="279"/>
      <c r="O10" s="279"/>
      <c r="P10" s="279"/>
      <c r="Q10" s="279"/>
      <c r="R10" s="279"/>
      <c r="S10" s="279"/>
    </row>
    <row r="11" spans="2:19" ht="6.75" customHeight="1" x14ac:dyDescent="0.25">
      <c r="E11" s="279"/>
      <c r="F11" s="279"/>
      <c r="G11" s="279"/>
      <c r="H11" s="279"/>
      <c r="I11" s="279"/>
      <c r="J11" s="279"/>
      <c r="K11" s="279"/>
      <c r="L11" s="279"/>
      <c r="M11" s="279"/>
      <c r="N11" s="279"/>
      <c r="O11" s="279"/>
      <c r="P11" s="279"/>
      <c r="Q11" s="279"/>
      <c r="R11" s="279"/>
      <c r="S11" s="279"/>
    </row>
    <row r="12" spans="2:19" x14ac:dyDescent="0.25">
      <c r="E12" s="279"/>
      <c r="F12" s="279"/>
      <c r="G12" s="279"/>
      <c r="H12" s="279"/>
      <c r="I12" s="279"/>
      <c r="J12" s="279"/>
      <c r="K12" s="279"/>
      <c r="L12" s="279"/>
      <c r="M12" s="279"/>
      <c r="N12" s="279"/>
      <c r="O12" s="279"/>
      <c r="P12" s="279"/>
      <c r="Q12" s="279"/>
      <c r="R12" s="279"/>
      <c r="S12" s="279"/>
    </row>
    <row r="14" spans="2:19" ht="15.75" customHeight="1" x14ac:dyDescent="0.25">
      <c r="E14" s="278" t="s">
        <v>31</v>
      </c>
      <c r="F14" s="278"/>
      <c r="G14" s="278"/>
      <c r="H14" s="278"/>
      <c r="I14" s="278"/>
      <c r="J14" s="278"/>
      <c r="K14" s="278"/>
      <c r="L14" s="278"/>
      <c r="M14" s="278"/>
      <c r="N14" s="278"/>
      <c r="O14" s="278"/>
      <c r="P14" s="278"/>
      <c r="Q14" s="278"/>
    </row>
    <row r="15" spans="2:19" ht="15.75" customHeight="1" x14ac:dyDescent="0.25">
      <c r="E15" s="278"/>
      <c r="F15" s="278"/>
      <c r="G15" s="278"/>
      <c r="H15" s="278"/>
      <c r="I15" s="278"/>
      <c r="J15" s="278"/>
      <c r="K15" s="278"/>
      <c r="L15" s="278"/>
      <c r="M15" s="278"/>
      <c r="N15" s="278"/>
      <c r="O15" s="278"/>
      <c r="P15" s="278"/>
      <c r="Q15" s="278"/>
    </row>
    <row r="16" spans="2:19" ht="2.25" customHeight="1" x14ac:dyDescent="0.25"/>
    <row r="17" spans="5:19" ht="30" customHeight="1" x14ac:dyDescent="0.25">
      <c r="E17" s="279" t="s">
        <v>29</v>
      </c>
      <c r="F17" s="279"/>
      <c r="G17" s="279"/>
      <c r="H17" s="279"/>
      <c r="I17" s="279"/>
      <c r="J17" s="279"/>
      <c r="K17" s="279"/>
      <c r="L17" s="279"/>
      <c r="M17" s="279"/>
      <c r="N17" s="279"/>
      <c r="O17" s="279"/>
      <c r="P17" s="279"/>
      <c r="Q17" s="279"/>
      <c r="R17" s="279"/>
      <c r="S17" s="279"/>
    </row>
    <row r="18" spans="5:19" x14ac:dyDescent="0.25">
      <c r="E18" s="279"/>
      <c r="F18" s="279"/>
      <c r="G18" s="279"/>
      <c r="H18" s="279"/>
      <c r="I18" s="279"/>
      <c r="J18" s="279"/>
      <c r="K18" s="279"/>
      <c r="L18" s="279"/>
      <c r="M18" s="279"/>
      <c r="N18" s="279"/>
      <c r="O18" s="279"/>
      <c r="P18" s="279"/>
      <c r="Q18" s="279"/>
      <c r="R18" s="279"/>
      <c r="S18" s="279"/>
    </row>
    <row r="19" spans="5:19" ht="9" customHeight="1" x14ac:dyDescent="0.25">
      <c r="E19" s="279"/>
      <c r="F19" s="279"/>
      <c r="G19" s="279"/>
      <c r="H19" s="279"/>
      <c r="I19" s="279"/>
      <c r="J19" s="279"/>
      <c r="K19" s="279"/>
      <c r="L19" s="279"/>
      <c r="M19" s="279"/>
      <c r="N19" s="279"/>
      <c r="O19" s="279"/>
      <c r="P19" s="279"/>
      <c r="Q19" s="279"/>
      <c r="R19" s="279"/>
      <c r="S19" s="279"/>
    </row>
    <row r="33" spans="5:19" ht="6" customHeight="1" x14ac:dyDescent="0.25"/>
    <row r="34" spans="5:19" ht="24" customHeight="1" x14ac:dyDescent="0.25">
      <c r="E34" s="277" t="s">
        <v>33</v>
      </c>
      <c r="F34" s="277"/>
      <c r="G34" s="277"/>
      <c r="H34" s="277"/>
      <c r="I34" s="277"/>
      <c r="J34" s="277"/>
      <c r="K34" s="277"/>
      <c r="L34" s="277"/>
      <c r="M34" s="277"/>
      <c r="N34" s="277"/>
      <c r="O34" s="277"/>
      <c r="P34" s="277"/>
      <c r="Q34" s="277"/>
      <c r="R34" s="277"/>
      <c r="S34" s="277"/>
    </row>
    <row r="35" spans="5:19" ht="24" customHeight="1" x14ac:dyDescent="0.25">
      <c r="E35" s="277"/>
      <c r="F35" s="277"/>
      <c r="G35" s="277"/>
      <c r="H35" s="277"/>
      <c r="I35" s="277"/>
      <c r="J35" s="277"/>
      <c r="K35" s="277"/>
      <c r="L35" s="277"/>
      <c r="M35" s="277"/>
      <c r="N35" s="277"/>
      <c r="O35" s="277"/>
      <c r="P35" s="277"/>
      <c r="Q35" s="277"/>
      <c r="R35" s="277"/>
      <c r="S35" s="277"/>
    </row>
    <row r="36" spans="5:19" ht="15.75" customHeight="1" x14ac:dyDescent="0.25">
      <c r="E36" s="277" t="s">
        <v>34</v>
      </c>
      <c r="F36" s="277"/>
      <c r="G36" s="277"/>
      <c r="H36" s="277"/>
      <c r="I36" s="277"/>
      <c r="J36" s="277"/>
      <c r="K36" s="277"/>
      <c r="L36" s="277"/>
      <c r="M36" s="277"/>
      <c r="N36" s="277"/>
      <c r="O36" s="277"/>
      <c r="P36" s="277"/>
      <c r="Q36" s="277"/>
      <c r="R36" s="277"/>
      <c r="S36" s="277"/>
    </row>
    <row r="37" spans="5:19" ht="15.75" customHeight="1" x14ac:dyDescent="0.25">
      <c r="E37" s="277"/>
      <c r="F37" s="277"/>
      <c r="G37" s="277"/>
      <c r="H37" s="277"/>
      <c r="I37" s="277"/>
      <c r="J37" s="277"/>
      <c r="K37" s="277"/>
      <c r="L37" s="277"/>
      <c r="M37" s="277"/>
      <c r="N37" s="277"/>
      <c r="O37" s="277"/>
      <c r="P37" s="277"/>
      <c r="Q37" s="277"/>
      <c r="R37" s="277"/>
      <c r="S37" s="277"/>
    </row>
    <row r="38" spans="5:19" x14ac:dyDescent="0.25">
      <c r="E38" s="153"/>
      <c r="F38" s="153"/>
      <c r="G38" s="153"/>
      <c r="H38" s="153"/>
      <c r="I38" s="153"/>
      <c r="J38" s="153"/>
      <c r="K38" s="153"/>
      <c r="L38" s="153"/>
      <c r="M38" s="153"/>
      <c r="N38" s="153"/>
      <c r="O38" s="153"/>
      <c r="P38" s="153"/>
      <c r="Q38" s="153"/>
      <c r="R38" s="153"/>
      <c r="S38" s="153"/>
    </row>
  </sheetData>
  <mergeCells count="7">
    <mergeCell ref="E36:S37"/>
    <mergeCell ref="E6:Q7"/>
    <mergeCell ref="E8:S12"/>
    <mergeCell ref="E14:Q15"/>
    <mergeCell ref="E17:S18"/>
    <mergeCell ref="E19:S19"/>
    <mergeCell ref="E34:S35"/>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M30"/>
  <sheetViews>
    <sheetView zoomScale="85" zoomScaleNormal="85" workbookViewId="0">
      <selection activeCell="I10" sqref="I10"/>
    </sheetView>
  </sheetViews>
  <sheetFormatPr baseColWidth="10" defaultColWidth="9.140625" defaultRowHeight="15" x14ac:dyDescent="0.25"/>
  <cols>
    <col min="1" max="1" width="2.7109375" style="6" customWidth="1"/>
    <col min="2" max="2" width="17.7109375" style="6" customWidth="1"/>
    <col min="3" max="3" width="2.7109375" customWidth="1"/>
    <col min="4" max="4" width="2.7109375" style="6" customWidth="1"/>
  </cols>
  <sheetData>
    <row r="1" spans="1:13" s="11" customFormat="1" x14ac:dyDescent="0.25"/>
    <row r="2" spans="1:13" s="11" customFormat="1" x14ac:dyDescent="0.25"/>
    <row r="3" spans="1:13" s="11" customFormat="1" x14ac:dyDescent="0.25">
      <c r="G3" s="11" t="s">
        <v>11</v>
      </c>
    </row>
    <row r="4" spans="1:13" s="11" customFormat="1" x14ac:dyDescent="0.25"/>
    <row r="5" spans="1:13" s="11" customFormat="1" x14ac:dyDescent="0.25"/>
    <row r="6" spans="1:13" s="11" customFormat="1" x14ac:dyDescent="0.25"/>
    <row r="7" spans="1:13" ht="17.25" x14ac:dyDescent="0.25">
      <c r="A7" s="2"/>
      <c r="B7" s="10" t="s">
        <v>10</v>
      </c>
      <c r="C7" s="10"/>
      <c r="D7" s="10"/>
    </row>
    <row r="8" spans="1:13" x14ac:dyDescent="0.25">
      <c r="A8" s="10"/>
      <c r="B8" s="10"/>
      <c r="C8" s="10"/>
      <c r="D8" s="10"/>
    </row>
    <row r="9" spans="1:13" ht="17.25" x14ac:dyDescent="0.25">
      <c r="A9" s="10" t="s">
        <v>3</v>
      </c>
      <c r="B9" s="10"/>
      <c r="C9" s="10"/>
      <c r="D9" s="10"/>
    </row>
    <row r="10" spans="1:13" ht="17.25" x14ac:dyDescent="0.25">
      <c r="A10" s="10" t="s">
        <v>4</v>
      </c>
      <c r="B10" s="10"/>
      <c r="C10" s="10"/>
      <c r="D10" s="10"/>
      <c r="F10" s="1"/>
      <c r="I10" s="6"/>
      <c r="K10" s="2"/>
      <c r="M10" t="s">
        <v>6</v>
      </c>
    </row>
    <row r="11" spans="1:13" ht="17.25" x14ac:dyDescent="0.25">
      <c r="A11" s="10" t="s">
        <v>5</v>
      </c>
      <c r="B11" s="10"/>
      <c r="C11" s="10"/>
      <c r="D11" s="10"/>
    </row>
    <row r="12" spans="1:13" ht="17.25" x14ac:dyDescent="0.25">
      <c r="A12" s="10" t="s">
        <v>12</v>
      </c>
      <c r="B12" s="10"/>
      <c r="C12" s="10"/>
      <c r="D12" s="10"/>
      <c r="K12" s="3"/>
      <c r="M12" t="s">
        <v>7</v>
      </c>
    </row>
    <row r="13" spans="1:13" x14ac:dyDescent="0.25">
      <c r="A13" s="10"/>
      <c r="B13" s="10"/>
      <c r="C13" s="10"/>
      <c r="D13" s="10"/>
    </row>
    <row r="14" spans="1:13" x14ac:dyDescent="0.25">
      <c r="A14" s="10"/>
      <c r="B14" s="10"/>
      <c r="C14" s="10"/>
      <c r="D14" s="10"/>
      <c r="K14" s="12"/>
      <c r="M14" t="s">
        <v>8</v>
      </c>
    </row>
    <row r="15" spans="1:13" x14ac:dyDescent="0.25">
      <c r="A15" s="10"/>
      <c r="B15" s="10"/>
      <c r="C15" s="10"/>
      <c r="D15" s="10"/>
    </row>
    <row r="16" spans="1:13" x14ac:dyDescent="0.25">
      <c r="A16" s="10"/>
      <c r="B16" s="10"/>
      <c r="C16" s="10"/>
      <c r="D16" s="10"/>
      <c r="F16" s="6"/>
      <c r="G16" s="6"/>
      <c r="H16" s="6"/>
      <c r="I16" s="6"/>
      <c r="J16" s="6"/>
      <c r="K16" s="13"/>
      <c r="L16" s="6"/>
      <c r="M16" s="6" t="s">
        <v>9</v>
      </c>
    </row>
    <row r="17" spans="1:12" x14ac:dyDescent="0.25">
      <c r="A17" s="10"/>
      <c r="B17" s="10"/>
      <c r="C17" s="10"/>
      <c r="D17" s="10"/>
      <c r="F17" s="6"/>
      <c r="G17" s="6"/>
      <c r="H17" s="6"/>
      <c r="I17" s="6"/>
      <c r="J17" s="6"/>
      <c r="K17" s="6"/>
      <c r="L17" s="6"/>
    </row>
    <row r="18" spans="1:12" x14ac:dyDescent="0.25">
      <c r="A18" s="10"/>
      <c r="B18" s="10"/>
      <c r="C18" s="10"/>
      <c r="D18" s="10"/>
      <c r="F18" s="6"/>
      <c r="G18" s="6"/>
      <c r="H18" s="6"/>
      <c r="I18" s="6"/>
      <c r="J18" s="6"/>
      <c r="K18" s="6"/>
      <c r="L18" s="6"/>
    </row>
    <row r="19" spans="1:12" x14ac:dyDescent="0.25">
      <c r="A19" s="10"/>
      <c r="B19" s="10"/>
      <c r="C19" s="10"/>
      <c r="D19" s="10"/>
      <c r="F19" s="6"/>
      <c r="G19" s="6"/>
      <c r="H19" s="6"/>
      <c r="I19" s="6"/>
      <c r="J19" s="6"/>
      <c r="K19" s="6"/>
      <c r="L19" s="6"/>
    </row>
    <row r="20" spans="1:12" x14ac:dyDescent="0.25">
      <c r="A20" s="10"/>
      <c r="B20" s="10"/>
      <c r="C20" s="10"/>
      <c r="D20" s="10"/>
      <c r="F20" s="6"/>
      <c r="G20" s="6"/>
      <c r="H20" s="6"/>
      <c r="I20" s="6"/>
      <c r="J20" s="6"/>
      <c r="K20" s="6"/>
      <c r="L20" s="6"/>
    </row>
    <row r="21" spans="1:12" x14ac:dyDescent="0.25">
      <c r="A21" s="10"/>
      <c r="B21" s="10"/>
      <c r="C21" s="10"/>
      <c r="D21" s="10"/>
      <c r="F21" s="6"/>
      <c r="G21" s="6"/>
      <c r="H21" s="6"/>
      <c r="I21" s="6"/>
      <c r="J21" s="6"/>
      <c r="K21" s="6"/>
      <c r="L21" s="6"/>
    </row>
    <row r="22" spans="1:12" x14ac:dyDescent="0.25">
      <c r="A22" s="10"/>
      <c r="B22" s="10"/>
      <c r="C22" s="10"/>
      <c r="D22" s="10"/>
      <c r="F22" s="6"/>
      <c r="G22" s="6"/>
      <c r="H22" s="6"/>
      <c r="I22" s="6"/>
      <c r="J22" s="6"/>
      <c r="K22" s="6"/>
      <c r="L22" s="6"/>
    </row>
    <row r="23" spans="1:12" x14ac:dyDescent="0.25">
      <c r="A23" s="10"/>
      <c r="B23" s="10"/>
      <c r="C23" s="10"/>
      <c r="D23" s="10"/>
      <c r="F23" s="6"/>
      <c r="G23" s="6"/>
      <c r="H23" s="6"/>
      <c r="I23" s="6"/>
      <c r="J23" s="6"/>
      <c r="K23" s="6"/>
      <c r="L23" s="6"/>
    </row>
    <row r="24" spans="1:12" x14ac:dyDescent="0.25">
      <c r="A24" s="10"/>
      <c r="B24" s="10"/>
      <c r="C24" s="10"/>
      <c r="D24" s="10"/>
      <c r="F24" s="6"/>
      <c r="G24" s="6"/>
      <c r="H24" s="6"/>
      <c r="I24" s="6"/>
      <c r="J24" s="6"/>
      <c r="K24" s="6"/>
      <c r="L24" s="6"/>
    </row>
    <row r="25" spans="1:12" x14ac:dyDescent="0.25">
      <c r="A25" s="10"/>
      <c r="B25" s="10"/>
      <c r="C25" s="10"/>
      <c r="D25" s="10"/>
      <c r="F25" s="6"/>
      <c r="G25" s="6"/>
      <c r="H25" s="6"/>
      <c r="I25" s="6"/>
      <c r="J25" s="6"/>
      <c r="K25" s="6"/>
      <c r="L25" s="6"/>
    </row>
    <row r="26" spans="1:12" x14ac:dyDescent="0.25">
      <c r="A26" s="10"/>
      <c r="B26" s="10"/>
      <c r="C26" s="10"/>
      <c r="D26" s="10"/>
    </row>
    <row r="27" spans="1:12" x14ac:dyDescent="0.25">
      <c r="A27" s="10"/>
      <c r="B27" s="10"/>
      <c r="C27" s="10"/>
      <c r="D27" s="10"/>
    </row>
    <row r="28" spans="1:12" x14ac:dyDescent="0.25">
      <c r="A28" s="10"/>
      <c r="B28" s="10"/>
      <c r="C28" s="10"/>
      <c r="D28" s="10"/>
    </row>
    <row r="29" spans="1:12" x14ac:dyDescent="0.25">
      <c r="A29" s="10"/>
      <c r="B29" s="10"/>
      <c r="C29" s="10"/>
      <c r="D29" s="10"/>
    </row>
    <row r="30" spans="1:12" x14ac:dyDescent="0.25">
      <c r="A30" s="10"/>
      <c r="B30" s="10"/>
      <c r="C30" s="10"/>
      <c r="D30" s="10"/>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S38"/>
  <sheetViews>
    <sheetView showGridLines="0" showRowColHeaders="0" zoomScale="90" zoomScaleNormal="90" workbookViewId="0">
      <selection activeCell="I3" sqref="I3"/>
    </sheetView>
  </sheetViews>
  <sheetFormatPr baseColWidth="10" defaultColWidth="9.140625" defaultRowHeight="15.75" x14ac:dyDescent="0.25"/>
  <cols>
    <col min="1" max="1" width="2.7109375" style="5" customWidth="1"/>
    <col min="2" max="2" width="17.5703125" style="5" customWidth="1"/>
    <col min="3" max="3" width="2.7109375" style="5" customWidth="1"/>
    <col min="4" max="4" width="16.42578125" style="6" customWidth="1"/>
    <col min="5" max="5" width="11.140625" style="6" customWidth="1"/>
    <col min="6" max="6" width="9.140625" style="6"/>
    <col min="7" max="16" width="9.140625" style="5"/>
    <col min="17" max="18" width="9.140625" style="5" customWidth="1"/>
    <col min="19" max="16384" width="9.140625" style="5"/>
  </cols>
  <sheetData>
    <row r="1" spans="2:19" ht="15" customHeight="1" x14ac:dyDescent="0.25"/>
    <row r="2" spans="2:19" ht="15" customHeight="1" x14ac:dyDescent="0.25">
      <c r="B2" s="15"/>
    </row>
    <row r="3" spans="2:19" ht="15" customHeight="1" x14ac:dyDescent="0.25">
      <c r="B3" s="14"/>
    </row>
    <row r="4" spans="2:19" ht="15" customHeight="1" x14ac:dyDescent="0.25"/>
    <row r="5" spans="2:19" ht="15" customHeight="1" x14ac:dyDescent="0.25"/>
    <row r="6" spans="2:19" ht="15" customHeight="1" x14ac:dyDescent="0.25">
      <c r="E6" s="278" t="s">
        <v>67</v>
      </c>
      <c r="F6" s="278"/>
      <c r="G6" s="278"/>
      <c r="H6" s="278"/>
      <c r="I6" s="278"/>
      <c r="J6" s="278"/>
      <c r="K6" s="278"/>
      <c r="L6" s="278"/>
      <c r="M6" s="278"/>
      <c r="N6" s="278"/>
      <c r="O6" s="278"/>
      <c r="P6" s="278"/>
      <c r="Q6" s="278"/>
    </row>
    <row r="7" spans="2:19" ht="15.75" customHeight="1" x14ac:dyDescent="0.25">
      <c r="E7" s="278"/>
      <c r="F7" s="278"/>
      <c r="G7" s="278"/>
      <c r="H7" s="278"/>
      <c r="I7" s="278"/>
      <c r="J7" s="278"/>
      <c r="K7" s="278"/>
      <c r="L7" s="278"/>
      <c r="M7" s="278"/>
      <c r="N7" s="278"/>
      <c r="O7" s="278"/>
      <c r="P7" s="278"/>
      <c r="Q7" s="278"/>
    </row>
    <row r="8" spans="2:19" ht="16.5" customHeight="1" x14ac:dyDescent="0.25">
      <c r="E8" s="279" t="s">
        <v>68</v>
      </c>
      <c r="F8" s="279"/>
      <c r="G8" s="279"/>
      <c r="H8" s="279"/>
      <c r="I8" s="279"/>
      <c r="J8" s="279"/>
      <c r="K8" s="279"/>
      <c r="L8" s="279"/>
      <c r="M8" s="279"/>
      <c r="N8" s="279"/>
      <c r="O8" s="279"/>
      <c r="P8" s="279"/>
      <c r="Q8" s="279"/>
      <c r="R8" s="279"/>
      <c r="S8" s="279"/>
    </row>
    <row r="9" spans="2:19" ht="16.5" customHeight="1" x14ac:dyDescent="0.25">
      <c r="E9" s="279"/>
      <c r="F9" s="279"/>
      <c r="G9" s="279"/>
      <c r="H9" s="279"/>
      <c r="I9" s="279"/>
      <c r="J9" s="279"/>
      <c r="K9" s="279"/>
      <c r="L9" s="279"/>
      <c r="M9" s="279"/>
      <c r="N9" s="279"/>
      <c r="O9" s="279"/>
      <c r="P9" s="279"/>
      <c r="Q9" s="279"/>
      <c r="R9" s="279"/>
      <c r="S9" s="279"/>
    </row>
    <row r="10" spans="2:19" ht="6.75" customHeight="1" x14ac:dyDescent="0.25">
      <c r="E10" s="279"/>
      <c r="F10" s="279"/>
      <c r="G10" s="279"/>
      <c r="H10" s="279"/>
      <c r="I10" s="279"/>
      <c r="J10" s="279"/>
      <c r="K10" s="279"/>
      <c r="L10" s="279"/>
      <c r="M10" s="279"/>
      <c r="N10" s="279"/>
      <c r="O10" s="279"/>
      <c r="P10" s="279"/>
      <c r="Q10" s="279"/>
      <c r="R10" s="279"/>
      <c r="S10" s="279"/>
    </row>
    <row r="11" spans="2:19" ht="6.75" customHeight="1" x14ac:dyDescent="0.25">
      <c r="E11" s="279"/>
      <c r="F11" s="279"/>
      <c r="G11" s="279"/>
      <c r="H11" s="279"/>
      <c r="I11" s="279"/>
      <c r="J11" s="279"/>
      <c r="K11" s="279"/>
      <c r="L11" s="279"/>
      <c r="M11" s="279"/>
      <c r="N11" s="279"/>
      <c r="O11" s="279"/>
      <c r="P11" s="279"/>
      <c r="Q11" s="279"/>
      <c r="R11" s="279"/>
      <c r="S11" s="279"/>
    </row>
    <row r="12" spans="2:19" ht="15.75" customHeight="1" x14ac:dyDescent="0.25">
      <c r="E12" s="279"/>
      <c r="F12" s="279"/>
      <c r="G12" s="279"/>
      <c r="H12" s="279"/>
      <c r="I12" s="279"/>
      <c r="J12" s="279"/>
      <c r="K12" s="279"/>
      <c r="L12" s="279"/>
      <c r="M12" s="279"/>
      <c r="N12" s="279"/>
      <c r="O12" s="279"/>
      <c r="P12" s="279"/>
      <c r="Q12" s="279"/>
      <c r="R12" s="279"/>
      <c r="S12" s="279"/>
    </row>
    <row r="14" spans="2:19" ht="15.75" customHeight="1" x14ac:dyDescent="0.25">
      <c r="E14" s="278" t="s">
        <v>69</v>
      </c>
      <c r="F14" s="278"/>
      <c r="G14" s="278"/>
      <c r="H14" s="278"/>
      <c r="I14" s="278"/>
      <c r="J14" s="278"/>
      <c r="K14" s="278"/>
      <c r="L14" s="278"/>
      <c r="M14" s="278"/>
      <c r="N14" s="278"/>
      <c r="O14" s="278"/>
      <c r="P14" s="278"/>
      <c r="Q14" s="278"/>
    </row>
    <row r="15" spans="2:19" ht="15.75" customHeight="1" x14ac:dyDescent="0.25">
      <c r="E15" s="278"/>
      <c r="F15" s="278"/>
      <c r="G15" s="278"/>
      <c r="H15" s="278"/>
      <c r="I15" s="278"/>
      <c r="J15" s="278"/>
      <c r="K15" s="278"/>
      <c r="L15" s="278"/>
      <c r="M15" s="278"/>
      <c r="N15" s="278"/>
      <c r="O15" s="278"/>
      <c r="P15" s="278"/>
      <c r="Q15" s="278"/>
    </row>
    <row r="16" spans="2:19" ht="2.25" customHeight="1" x14ac:dyDescent="0.25"/>
    <row r="17" spans="5:19" ht="30" customHeight="1" x14ac:dyDescent="0.25">
      <c r="E17" s="279" t="s">
        <v>70</v>
      </c>
      <c r="F17" s="279"/>
      <c r="G17" s="279"/>
      <c r="H17" s="279"/>
      <c r="I17" s="279"/>
      <c r="J17" s="279"/>
      <c r="K17" s="279"/>
      <c r="L17" s="279"/>
      <c r="M17" s="279"/>
      <c r="N17" s="279"/>
      <c r="O17" s="279"/>
      <c r="P17" s="279"/>
      <c r="Q17" s="279"/>
      <c r="R17" s="279"/>
      <c r="S17" s="279"/>
    </row>
    <row r="18" spans="5:19" ht="15.75" customHeight="1" x14ac:dyDescent="0.25">
      <c r="E18" s="279"/>
      <c r="F18" s="279"/>
      <c r="G18" s="279"/>
      <c r="H18" s="279"/>
      <c r="I18" s="279"/>
      <c r="J18" s="279"/>
      <c r="K18" s="279"/>
      <c r="L18" s="279"/>
      <c r="M18" s="279"/>
      <c r="N18" s="279"/>
      <c r="O18" s="279"/>
      <c r="P18" s="279"/>
      <c r="Q18" s="279"/>
      <c r="R18" s="279"/>
      <c r="S18" s="279"/>
    </row>
    <row r="19" spans="5:19" ht="9" customHeight="1" x14ac:dyDescent="0.25">
      <c r="E19" s="279"/>
      <c r="F19" s="279"/>
      <c r="G19" s="279"/>
      <c r="H19" s="279"/>
      <c r="I19" s="279"/>
      <c r="J19" s="279"/>
      <c r="K19" s="279"/>
      <c r="L19" s="279"/>
      <c r="M19" s="279"/>
      <c r="N19" s="279"/>
      <c r="O19" s="279"/>
      <c r="P19" s="279"/>
      <c r="Q19" s="279"/>
      <c r="R19" s="279"/>
      <c r="S19" s="279"/>
    </row>
    <row r="33" spans="5:19" ht="6" customHeight="1" x14ac:dyDescent="0.25"/>
    <row r="34" spans="5:19" ht="24" customHeight="1" x14ac:dyDescent="0.25">
      <c r="E34" s="276" t="s">
        <v>142</v>
      </c>
      <c r="F34" s="277"/>
      <c r="G34" s="277"/>
      <c r="H34" s="277"/>
      <c r="I34" s="277"/>
      <c r="J34" s="277"/>
      <c r="K34" s="277"/>
      <c r="L34" s="277"/>
      <c r="M34" s="277"/>
      <c r="N34" s="277"/>
      <c r="O34" s="277"/>
      <c r="P34" s="277"/>
      <c r="Q34" s="277"/>
      <c r="R34" s="277"/>
      <c r="S34" s="277"/>
    </row>
    <row r="35" spans="5:19" ht="24" customHeight="1" x14ac:dyDescent="0.25">
      <c r="E35" s="277"/>
      <c r="F35" s="277"/>
      <c r="G35" s="277"/>
      <c r="H35" s="277"/>
      <c r="I35" s="277"/>
      <c r="J35" s="277"/>
      <c r="K35" s="277"/>
      <c r="L35" s="277"/>
      <c r="M35" s="277"/>
      <c r="N35" s="277"/>
      <c r="O35" s="277"/>
      <c r="P35" s="277"/>
      <c r="Q35" s="277"/>
      <c r="R35" s="277"/>
      <c r="S35" s="277"/>
    </row>
    <row r="36" spans="5:19" ht="15.75" customHeight="1" x14ac:dyDescent="0.25">
      <c r="E36" s="276" t="s">
        <v>136</v>
      </c>
      <c r="F36" s="276"/>
      <c r="G36" s="276"/>
      <c r="H36" s="276"/>
      <c r="I36" s="276"/>
      <c r="J36" s="276"/>
      <c r="K36" s="276"/>
      <c r="L36" s="276"/>
      <c r="M36" s="276"/>
      <c r="N36" s="276"/>
      <c r="O36" s="276"/>
      <c r="P36" s="276"/>
      <c r="Q36" s="276"/>
      <c r="R36" s="276"/>
      <c r="S36" s="276"/>
    </row>
    <row r="37" spans="5:19" ht="15.75" customHeight="1" x14ac:dyDescent="0.25">
      <c r="E37" s="276"/>
      <c r="F37" s="276"/>
      <c r="G37" s="276"/>
      <c r="H37" s="276"/>
      <c r="I37" s="276"/>
      <c r="J37" s="276"/>
      <c r="K37" s="276"/>
      <c r="L37" s="276"/>
      <c r="M37" s="276"/>
      <c r="N37" s="276"/>
      <c r="O37" s="276"/>
      <c r="P37" s="276"/>
      <c r="Q37" s="276"/>
      <c r="R37" s="276"/>
      <c r="S37" s="276"/>
    </row>
    <row r="38" spans="5:19" x14ac:dyDescent="0.25">
      <c r="E38" s="153"/>
      <c r="F38" s="153"/>
      <c r="G38" s="153"/>
      <c r="H38" s="153"/>
      <c r="I38" s="153"/>
      <c r="J38" s="153"/>
      <c r="K38" s="153"/>
      <c r="L38" s="153"/>
      <c r="M38" s="153"/>
      <c r="N38" s="153"/>
      <c r="O38" s="153"/>
      <c r="P38" s="153"/>
      <c r="Q38" s="153"/>
      <c r="R38" s="153"/>
      <c r="S38" s="153"/>
    </row>
  </sheetData>
  <mergeCells count="7">
    <mergeCell ref="E34:S35"/>
    <mergeCell ref="E36:S37"/>
    <mergeCell ref="E6:Q7"/>
    <mergeCell ref="E14:Q15"/>
    <mergeCell ref="E8:S12"/>
    <mergeCell ref="E17:S18"/>
    <mergeCell ref="E19:S19"/>
  </mergeCells>
  <pageMargins left="0.70866141732283472" right="0.70866141732283472" top="0.74803149606299213" bottom="0.74803149606299213" header="0.31496062992125984" footer="0.31496062992125984"/>
  <pageSetup paperSize="9"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AD53"/>
  <sheetViews>
    <sheetView showGridLines="0" showRowColHeaders="0" zoomScale="90" zoomScaleNormal="90" workbookViewId="0">
      <selection activeCell="I3" sqref="I3"/>
    </sheetView>
  </sheetViews>
  <sheetFormatPr baseColWidth="10" defaultColWidth="9.140625" defaultRowHeight="15.75" x14ac:dyDescent="0.25"/>
  <cols>
    <col min="1" max="1" width="2.7109375" style="5" customWidth="1"/>
    <col min="2" max="2" width="17.5703125" style="5" customWidth="1"/>
    <col min="3" max="3" width="2.7109375" style="5" customWidth="1"/>
    <col min="4" max="4" width="10.5703125" style="5" customWidth="1"/>
    <col min="5" max="5" width="22.85546875" style="5" customWidth="1"/>
    <col min="6" max="6" width="25" style="5" customWidth="1"/>
    <col min="7" max="7" width="9.140625" style="5"/>
    <col min="8" max="8" width="25" style="5" customWidth="1"/>
    <col min="9" max="9" width="9.140625" style="5" customWidth="1"/>
    <col min="10" max="10" width="25" style="5" customWidth="1"/>
    <col min="11" max="16" width="9.140625" style="5"/>
    <col min="17" max="17" width="9.140625" style="5" customWidth="1"/>
    <col min="18" max="16384" width="9.140625" style="5"/>
  </cols>
  <sheetData>
    <row r="1" spans="2:30" ht="15" customHeight="1" x14ac:dyDescent="0.25">
      <c r="D1" s="6"/>
      <c r="E1" s="6"/>
      <c r="F1" s="6"/>
    </row>
    <row r="2" spans="2:30" ht="15" customHeight="1" x14ac:dyDescent="0.25">
      <c r="B2" s="15"/>
      <c r="D2" s="6"/>
      <c r="E2" s="6"/>
      <c r="F2" s="6"/>
    </row>
    <row r="3" spans="2:30" ht="15" customHeight="1" x14ac:dyDescent="0.25">
      <c r="B3" s="14"/>
      <c r="D3" s="6"/>
      <c r="E3" s="6"/>
      <c r="F3" s="242"/>
    </row>
    <row r="4" spans="2:30" ht="15" customHeight="1" x14ac:dyDescent="0.25">
      <c r="D4" s="6"/>
      <c r="E4" s="6"/>
      <c r="F4" s="6"/>
    </row>
    <row r="5" spans="2:30" ht="15" customHeight="1" x14ac:dyDescent="0.25">
      <c r="D5" s="6"/>
      <c r="E5" s="6"/>
      <c r="F5" s="6"/>
      <c r="AC5" s="5" t="s">
        <v>17</v>
      </c>
      <c r="AD5" s="5" t="s">
        <v>17</v>
      </c>
    </row>
    <row r="6" spans="2:30" ht="15" customHeight="1" x14ac:dyDescent="0.25">
      <c r="D6" s="6"/>
      <c r="E6" s="280" t="s">
        <v>143</v>
      </c>
      <c r="F6" s="280"/>
      <c r="G6" s="280"/>
      <c r="H6" s="280"/>
      <c r="I6" s="280"/>
      <c r="J6" s="280"/>
      <c r="K6" s="280"/>
      <c r="L6" s="280"/>
      <c r="M6" s="280"/>
      <c r="N6" s="281"/>
      <c r="O6" s="281"/>
      <c r="P6" s="281"/>
      <c r="Q6" s="281"/>
      <c r="R6" s="281"/>
      <c r="S6" s="281"/>
      <c r="T6" s="281"/>
      <c r="U6" s="281"/>
      <c r="V6" s="281"/>
      <c r="AC6" s="39" t="s">
        <v>18</v>
      </c>
      <c r="AD6" s="39" t="s">
        <v>18</v>
      </c>
    </row>
    <row r="7" spans="2:30" ht="15.75" customHeight="1" x14ac:dyDescent="0.25">
      <c r="E7" s="280"/>
      <c r="F7" s="280"/>
      <c r="G7" s="280"/>
      <c r="H7" s="280"/>
      <c r="I7" s="280"/>
      <c r="J7" s="280"/>
      <c r="K7" s="280"/>
      <c r="L7" s="280"/>
      <c r="M7" s="280"/>
      <c r="N7" s="281"/>
      <c r="O7" s="281"/>
      <c r="P7" s="281"/>
      <c r="Q7" s="281"/>
      <c r="R7" s="281"/>
      <c r="S7" s="281"/>
      <c r="T7" s="281"/>
      <c r="U7" s="281"/>
      <c r="V7" s="281"/>
      <c r="AC7" s="5" t="s">
        <v>19</v>
      </c>
      <c r="AD7" s="5" t="s">
        <v>19</v>
      </c>
    </row>
    <row r="8" spans="2:30" ht="7.5" customHeight="1" x14ac:dyDescent="0.25"/>
    <row r="9" spans="2:30" ht="21" customHeight="1" x14ac:dyDescent="0.35">
      <c r="E9" s="71" t="s">
        <v>0</v>
      </c>
      <c r="F9" s="168" t="s">
        <v>96</v>
      </c>
      <c r="G9" s="71"/>
      <c r="H9" s="72" t="s">
        <v>97</v>
      </c>
      <c r="I9" s="72"/>
      <c r="J9" s="72"/>
      <c r="K9" s="72"/>
      <c r="L9" s="72"/>
      <c r="M9" s="72"/>
      <c r="N9" s="224"/>
      <c r="O9" s="70"/>
      <c r="P9" s="70"/>
      <c r="Q9" s="16"/>
    </row>
    <row r="10" spans="2:30" ht="15.75" customHeight="1" x14ac:dyDescent="0.35">
      <c r="E10" s="71"/>
      <c r="F10" s="73"/>
      <c r="G10" s="71"/>
      <c r="H10" s="71"/>
      <c r="I10" s="71"/>
      <c r="J10" s="71"/>
      <c r="K10" s="71"/>
      <c r="L10" s="71"/>
      <c r="M10" s="71"/>
      <c r="N10" s="88"/>
      <c r="O10" s="70"/>
      <c r="P10" s="70"/>
      <c r="Q10" s="71"/>
    </row>
    <row r="11" spans="2:30" ht="21" customHeight="1" x14ac:dyDescent="0.35">
      <c r="E11" s="71" t="s">
        <v>1</v>
      </c>
      <c r="F11" s="74" t="s">
        <v>117</v>
      </c>
      <c r="G11" s="71"/>
      <c r="H11" s="75" t="s">
        <v>130</v>
      </c>
      <c r="I11" s="75"/>
      <c r="J11" s="75"/>
      <c r="K11" s="75"/>
      <c r="L11" s="72"/>
      <c r="M11" s="75"/>
      <c r="N11" s="224"/>
      <c r="O11" s="70"/>
      <c r="P11" s="70"/>
      <c r="Q11" s="16"/>
    </row>
    <row r="12" spans="2:30" ht="15.75" customHeight="1" x14ac:dyDescent="0.35">
      <c r="E12" s="71"/>
      <c r="F12" s="73"/>
      <c r="G12" s="71"/>
      <c r="H12" s="71"/>
      <c r="I12" s="71"/>
      <c r="J12" s="71"/>
      <c r="K12" s="71"/>
      <c r="L12" s="71"/>
      <c r="M12" s="71"/>
      <c r="N12" s="71"/>
      <c r="O12" s="70"/>
      <c r="P12" s="70"/>
      <c r="Q12" s="71"/>
    </row>
    <row r="13" spans="2:30" ht="21" customHeight="1" x14ac:dyDescent="0.35">
      <c r="E13" s="250" t="s">
        <v>71</v>
      </c>
      <c r="F13" s="74" t="s">
        <v>83</v>
      </c>
      <c r="G13" s="71"/>
      <c r="H13" s="71" t="s">
        <v>73</v>
      </c>
      <c r="I13" s="71"/>
      <c r="J13" s="74">
        <v>6000</v>
      </c>
      <c r="K13" s="71"/>
      <c r="L13" s="71"/>
      <c r="M13" s="71"/>
      <c r="N13" s="71"/>
      <c r="O13" s="70"/>
      <c r="P13" s="70"/>
      <c r="Q13" s="70"/>
    </row>
    <row r="14" spans="2:30" ht="15.75" customHeight="1" x14ac:dyDescent="0.25">
      <c r="E14" s="70"/>
      <c r="F14" s="70"/>
      <c r="G14" s="70"/>
      <c r="H14" s="70"/>
      <c r="I14" s="70"/>
      <c r="J14" s="70"/>
      <c r="K14" s="70"/>
      <c r="L14" s="70"/>
      <c r="M14" s="70"/>
      <c r="N14" s="70"/>
      <c r="O14" s="70"/>
      <c r="P14" s="70"/>
      <c r="Q14" s="70"/>
    </row>
    <row r="15" spans="2:30" ht="21" customHeight="1" x14ac:dyDescent="0.35">
      <c r="E15" s="71" t="s">
        <v>72</v>
      </c>
      <c r="F15" s="76" t="s">
        <v>118</v>
      </c>
      <c r="G15" s="71"/>
      <c r="H15" s="76" t="s">
        <v>119</v>
      </c>
      <c r="I15" s="71"/>
      <c r="J15" s="76" t="s">
        <v>137</v>
      </c>
      <c r="K15" s="71"/>
      <c r="L15" s="71"/>
      <c r="M15" s="71"/>
      <c r="N15" s="71"/>
      <c r="O15" s="71"/>
      <c r="P15" s="71"/>
      <c r="Q15" s="71"/>
    </row>
    <row r="16" spans="2:30" ht="21" customHeight="1" x14ac:dyDescent="0.35">
      <c r="E16" s="71"/>
      <c r="F16" s="71"/>
      <c r="G16" s="71"/>
      <c r="H16" s="71"/>
      <c r="I16" s="71"/>
      <c r="J16" s="71"/>
      <c r="K16" s="71"/>
      <c r="L16" s="71"/>
      <c r="M16" s="71"/>
      <c r="N16" s="71"/>
      <c r="O16" s="71"/>
      <c r="P16" s="71"/>
      <c r="Q16" s="71"/>
    </row>
    <row r="17" spans="5:18" ht="21" customHeight="1" x14ac:dyDescent="0.35">
      <c r="F17" s="107" t="s">
        <v>95</v>
      </c>
      <c r="G17" s="109"/>
      <c r="H17" s="107"/>
      <c r="I17" s="108"/>
      <c r="J17" s="107"/>
      <c r="K17" s="71"/>
      <c r="L17" s="71"/>
      <c r="M17" s="71"/>
      <c r="N17" s="71"/>
      <c r="O17" s="71"/>
      <c r="P17" s="71"/>
      <c r="Q17" s="71"/>
    </row>
    <row r="18" spans="5:18" ht="12" customHeight="1" x14ac:dyDescent="0.35">
      <c r="E18" s="88"/>
      <c r="F18" s="238"/>
      <c r="G18" s="109"/>
      <c r="H18" s="238"/>
      <c r="I18" s="238"/>
      <c r="J18" s="238"/>
      <c r="K18" s="88"/>
      <c r="L18" s="88"/>
      <c r="M18" s="88"/>
      <c r="N18" s="71"/>
      <c r="O18" s="71"/>
      <c r="P18" s="71"/>
      <c r="Q18" s="71"/>
    </row>
    <row r="19" spans="5:18" ht="21" customHeight="1" x14ac:dyDescent="0.35">
      <c r="E19" s="286" t="s">
        <v>122</v>
      </c>
      <c r="F19" s="286"/>
      <c r="G19" s="286"/>
      <c r="H19" s="286"/>
      <c r="I19" s="286"/>
      <c r="J19" s="286"/>
      <c r="K19" s="286"/>
      <c r="L19" s="286"/>
      <c r="M19" s="286"/>
      <c r="N19" s="71"/>
      <c r="O19" s="71"/>
      <c r="P19" s="71"/>
      <c r="Q19" s="71"/>
    </row>
    <row r="20" spans="5:18" ht="21" customHeight="1" x14ac:dyDescent="0.35">
      <c r="E20" s="286"/>
      <c r="F20" s="286"/>
      <c r="G20" s="286"/>
      <c r="H20" s="286"/>
      <c r="I20" s="286"/>
      <c r="J20" s="286"/>
      <c r="K20" s="286"/>
      <c r="L20" s="286"/>
      <c r="M20" s="286"/>
      <c r="N20" s="71"/>
      <c r="O20" s="71"/>
      <c r="P20" s="71"/>
      <c r="Q20" s="71"/>
    </row>
    <row r="21" spans="5:18" ht="21" customHeight="1" x14ac:dyDescent="0.35">
      <c r="E21" s="286"/>
      <c r="F21" s="286"/>
      <c r="G21" s="286"/>
      <c r="H21" s="286"/>
      <c r="I21" s="286"/>
      <c r="J21" s="286"/>
      <c r="K21" s="286"/>
      <c r="L21" s="286"/>
      <c r="M21" s="286"/>
      <c r="N21" s="71"/>
      <c r="O21" s="71"/>
      <c r="P21" s="71"/>
      <c r="Q21" s="71"/>
    </row>
    <row r="22" spans="5:18" ht="15.75" customHeight="1" x14ac:dyDescent="0.25">
      <c r="E22" s="287" t="s">
        <v>77</v>
      </c>
      <c r="F22" s="288"/>
      <c r="G22" s="288"/>
      <c r="H22" s="288"/>
      <c r="I22" s="288"/>
      <c r="J22" s="288"/>
      <c r="K22" s="105"/>
      <c r="L22" s="105"/>
      <c r="M22" s="105"/>
      <c r="N22" s="105"/>
      <c r="O22" s="105"/>
      <c r="P22" s="105"/>
    </row>
    <row r="23" spans="5:18" ht="15.75" customHeight="1" x14ac:dyDescent="0.25">
      <c r="E23" s="288"/>
      <c r="F23" s="288"/>
      <c r="G23" s="288"/>
      <c r="H23" s="288"/>
      <c r="I23" s="288"/>
      <c r="J23" s="288"/>
      <c r="K23" s="105"/>
      <c r="L23" s="105"/>
      <c r="M23" s="105"/>
      <c r="N23" s="105"/>
      <c r="O23" s="105"/>
      <c r="P23" s="105"/>
    </row>
    <row r="24" spans="5:18" ht="15.75" customHeight="1" x14ac:dyDescent="0.25">
      <c r="E24" s="285" t="s">
        <v>74</v>
      </c>
      <c r="F24" s="285"/>
      <c r="G24" s="285"/>
      <c r="H24" s="285"/>
      <c r="I24" s="285"/>
      <c r="J24" s="285"/>
      <c r="K24" s="285"/>
      <c r="L24" s="285"/>
      <c r="M24" s="285"/>
      <c r="N24" s="156"/>
      <c r="O24" s="156"/>
      <c r="P24" s="156"/>
      <c r="Q24" s="70"/>
      <c r="R24" s="70"/>
    </row>
    <row r="25" spans="5:18" ht="15.75" customHeight="1" x14ac:dyDescent="0.25">
      <c r="E25" s="285"/>
      <c r="F25" s="285"/>
      <c r="G25" s="285"/>
      <c r="H25" s="285"/>
      <c r="I25" s="285"/>
      <c r="J25" s="285"/>
      <c r="K25" s="285"/>
      <c r="L25" s="285"/>
      <c r="M25" s="285"/>
      <c r="N25" s="156"/>
      <c r="O25" s="156"/>
      <c r="P25" s="156"/>
      <c r="Q25" s="70"/>
      <c r="R25" s="70"/>
    </row>
    <row r="26" spans="5:18" ht="15.75" customHeight="1" x14ac:dyDescent="0.25">
      <c r="E26" s="285"/>
      <c r="F26" s="285"/>
      <c r="G26" s="285"/>
      <c r="H26" s="285"/>
      <c r="I26" s="285"/>
      <c r="J26" s="285"/>
      <c r="K26" s="285"/>
      <c r="L26" s="285"/>
      <c r="M26" s="285"/>
      <c r="N26" s="156"/>
      <c r="O26" s="156"/>
      <c r="P26" s="156"/>
      <c r="Q26" s="70"/>
      <c r="R26" s="70"/>
    </row>
    <row r="27" spans="5:18" ht="7.5" customHeight="1" x14ac:dyDescent="0.25">
      <c r="E27" s="156"/>
      <c r="F27" s="156"/>
      <c r="G27" s="156"/>
      <c r="H27" s="156"/>
      <c r="I27" s="156"/>
      <c r="J27" s="156"/>
      <c r="K27" s="156"/>
      <c r="L27" s="156"/>
      <c r="M27" s="156"/>
      <c r="N27" s="156"/>
      <c r="O27" s="156"/>
      <c r="P27" s="156"/>
      <c r="Q27" s="70"/>
      <c r="R27" s="70"/>
    </row>
    <row r="28" spans="5:18" ht="15.75" customHeight="1" x14ac:dyDescent="0.25">
      <c r="E28" s="284" t="s">
        <v>75</v>
      </c>
      <c r="F28" s="284"/>
      <c r="G28" s="284"/>
      <c r="H28" s="284"/>
      <c r="I28" s="284"/>
      <c r="J28" s="284"/>
      <c r="K28" s="284"/>
      <c r="L28" s="284"/>
      <c r="M28" s="284"/>
      <c r="N28" s="156"/>
      <c r="O28" s="156"/>
      <c r="P28" s="156"/>
      <c r="Q28" s="70"/>
      <c r="R28" s="70"/>
    </row>
    <row r="29" spans="5:18" ht="15.75" customHeight="1" x14ac:dyDescent="0.25">
      <c r="E29" s="284"/>
      <c r="F29" s="284"/>
      <c r="G29" s="284"/>
      <c r="H29" s="284"/>
      <c r="I29" s="284"/>
      <c r="J29" s="284"/>
      <c r="K29" s="284"/>
      <c r="L29" s="284"/>
      <c r="M29" s="284"/>
      <c r="N29" s="156"/>
      <c r="O29" s="156"/>
      <c r="P29" s="156"/>
      <c r="Q29" s="70"/>
      <c r="R29" s="70"/>
    </row>
    <row r="30" spans="5:18" ht="15.75" customHeight="1" x14ac:dyDescent="0.25">
      <c r="E30" s="284"/>
      <c r="F30" s="284"/>
      <c r="G30" s="284"/>
      <c r="H30" s="284"/>
      <c r="I30" s="284"/>
      <c r="J30" s="284"/>
      <c r="K30" s="284"/>
      <c r="L30" s="284"/>
      <c r="M30" s="284"/>
      <c r="N30" s="156"/>
      <c r="O30" s="156"/>
      <c r="P30" s="156"/>
      <c r="Q30" s="70"/>
      <c r="R30" s="70"/>
    </row>
    <row r="31" spans="5:18" ht="6" customHeight="1" x14ac:dyDescent="0.25">
      <c r="E31" s="284"/>
      <c r="F31" s="284"/>
      <c r="G31" s="284"/>
      <c r="H31" s="284"/>
      <c r="I31" s="284"/>
      <c r="J31" s="284"/>
      <c r="K31" s="284"/>
      <c r="L31" s="284"/>
      <c r="M31" s="284"/>
      <c r="N31" s="156"/>
      <c r="O31" s="106"/>
      <c r="P31" s="106"/>
      <c r="Q31" s="70"/>
      <c r="R31" s="70"/>
    </row>
    <row r="32" spans="5:18" ht="18.75" customHeight="1" x14ac:dyDescent="0.25">
      <c r="E32" s="284"/>
      <c r="F32" s="284"/>
      <c r="G32" s="284"/>
      <c r="H32" s="284"/>
      <c r="I32" s="284"/>
      <c r="J32" s="284"/>
      <c r="K32" s="284"/>
      <c r="L32" s="284"/>
      <c r="M32" s="284"/>
      <c r="N32" s="156"/>
      <c r="O32" s="106"/>
      <c r="P32" s="106"/>
      <c r="Q32" s="70"/>
      <c r="R32" s="70"/>
    </row>
    <row r="33" spans="5:16" ht="15.75" customHeight="1" x14ac:dyDescent="0.25">
      <c r="E33" s="284"/>
      <c r="F33" s="284"/>
      <c r="G33" s="284"/>
      <c r="H33" s="284"/>
      <c r="I33" s="284"/>
      <c r="J33" s="284"/>
      <c r="K33" s="284"/>
      <c r="L33" s="284"/>
      <c r="M33" s="284"/>
      <c r="N33" s="156"/>
      <c r="O33" s="69"/>
      <c r="P33" s="69"/>
    </row>
    <row r="34" spans="5:16" ht="8.25" customHeight="1" x14ac:dyDescent="0.25">
      <c r="E34" s="156"/>
      <c r="F34" s="156"/>
      <c r="G34" s="156"/>
      <c r="H34" s="156"/>
      <c r="I34" s="156"/>
      <c r="J34" s="156"/>
      <c r="K34" s="156"/>
      <c r="L34" s="156"/>
      <c r="M34" s="156"/>
      <c r="N34" s="69"/>
      <c r="O34" s="69"/>
      <c r="P34" s="69"/>
    </row>
    <row r="35" spans="5:16" ht="15.75" customHeight="1" x14ac:dyDescent="0.25">
      <c r="E35" s="289" t="s">
        <v>78</v>
      </c>
      <c r="F35" s="289"/>
      <c r="G35" s="289"/>
      <c r="H35" s="289"/>
      <c r="I35" s="289"/>
      <c r="J35" s="289"/>
      <c r="K35" s="289"/>
      <c r="L35" s="289"/>
      <c r="M35" s="289"/>
      <c r="N35" s="69"/>
      <c r="O35" s="69"/>
      <c r="P35" s="69"/>
    </row>
    <row r="36" spans="5:16" ht="15.75" customHeight="1" x14ac:dyDescent="0.25">
      <c r="E36" s="290"/>
      <c r="F36" s="290"/>
      <c r="G36" s="290"/>
      <c r="H36" s="290"/>
      <c r="I36" s="290"/>
      <c r="J36" s="290"/>
      <c r="K36" s="290"/>
      <c r="L36" s="290"/>
      <c r="M36" s="290"/>
      <c r="N36" s="69"/>
      <c r="O36" s="69"/>
      <c r="P36" s="69"/>
    </row>
    <row r="37" spans="5:16" ht="15.75" customHeight="1" x14ac:dyDescent="0.25">
      <c r="E37" s="69"/>
      <c r="F37" s="69"/>
      <c r="G37" s="69"/>
      <c r="H37" s="69"/>
      <c r="I37" s="69"/>
      <c r="J37" s="69"/>
      <c r="K37" s="69"/>
      <c r="L37" s="69"/>
      <c r="M37" s="69"/>
      <c r="N37" s="69"/>
      <c r="O37" s="69"/>
      <c r="P37" s="69"/>
    </row>
    <row r="38" spans="5:16" ht="15.75" customHeight="1" x14ac:dyDescent="0.25">
      <c r="E38" s="69"/>
      <c r="F38" s="69"/>
      <c r="G38" s="69"/>
      <c r="H38" s="69"/>
      <c r="I38" s="69"/>
      <c r="J38" s="69"/>
      <c r="K38" s="69"/>
      <c r="L38" s="69"/>
      <c r="M38" s="69"/>
      <c r="N38" s="69"/>
      <c r="O38" s="69"/>
      <c r="P38" s="69"/>
    </row>
    <row r="39" spans="5:16" ht="15.75" customHeight="1" x14ac:dyDescent="0.25">
      <c r="E39" s="69"/>
      <c r="F39" s="69"/>
      <c r="G39" s="69"/>
      <c r="H39" s="69"/>
      <c r="I39" s="69"/>
      <c r="J39" s="69"/>
      <c r="K39" s="69"/>
      <c r="L39" s="69"/>
      <c r="M39" s="69"/>
      <c r="N39" s="69"/>
      <c r="O39" s="69"/>
      <c r="P39" s="69"/>
    </row>
    <row r="40" spans="5:16" ht="15.75" customHeight="1" x14ac:dyDescent="0.25">
      <c r="E40" s="69"/>
      <c r="F40" s="69"/>
      <c r="G40" s="69"/>
      <c r="H40" s="69"/>
      <c r="I40" s="69"/>
      <c r="J40" s="69"/>
      <c r="K40" s="69"/>
      <c r="L40" s="69"/>
      <c r="M40" s="69"/>
      <c r="N40" s="69"/>
      <c r="O40" s="69"/>
      <c r="P40" s="69"/>
    </row>
    <row r="41" spans="5:16" ht="15.75" customHeight="1" x14ac:dyDescent="0.25">
      <c r="E41" s="283"/>
      <c r="F41" s="284"/>
      <c r="G41" s="284"/>
      <c r="H41" s="284"/>
      <c r="I41" s="284"/>
      <c r="J41" s="284"/>
      <c r="K41" s="284"/>
      <c r="L41" s="284"/>
      <c r="M41" s="284"/>
      <c r="N41" s="69"/>
      <c r="O41" s="69"/>
      <c r="P41" s="69"/>
    </row>
    <row r="42" spans="5:16" ht="15.75" customHeight="1" x14ac:dyDescent="0.25">
      <c r="E42" s="284"/>
      <c r="F42" s="284"/>
      <c r="G42" s="284"/>
      <c r="H42" s="284"/>
      <c r="I42" s="284"/>
      <c r="J42" s="284"/>
      <c r="K42" s="284"/>
      <c r="L42" s="284"/>
      <c r="M42" s="284"/>
      <c r="N42" s="69"/>
      <c r="O42" s="69"/>
      <c r="P42" s="69"/>
    </row>
    <row r="43" spans="5:16" ht="15.75" customHeight="1" x14ac:dyDescent="0.25">
      <c r="E43" s="284"/>
      <c r="F43" s="284"/>
      <c r="G43" s="284"/>
      <c r="H43" s="284"/>
      <c r="I43" s="284"/>
      <c r="J43" s="284"/>
      <c r="K43" s="284"/>
      <c r="L43" s="284"/>
      <c r="M43" s="284"/>
      <c r="N43" s="69"/>
      <c r="O43" s="69"/>
      <c r="P43" s="69"/>
    </row>
    <row r="44" spans="5:16" ht="15.75" customHeight="1" x14ac:dyDescent="0.25">
      <c r="E44" s="284"/>
      <c r="F44" s="284"/>
      <c r="G44" s="284"/>
      <c r="H44" s="284"/>
      <c r="I44" s="284"/>
      <c r="J44" s="284"/>
      <c r="K44" s="284"/>
      <c r="L44" s="284"/>
      <c r="M44" s="284"/>
      <c r="N44" s="69"/>
      <c r="O44" s="69"/>
      <c r="P44" s="69"/>
    </row>
    <row r="45" spans="5:16" ht="15.75" customHeight="1" x14ac:dyDescent="0.25">
      <c r="E45" s="284"/>
      <c r="F45" s="284"/>
      <c r="G45" s="284"/>
      <c r="H45" s="284"/>
      <c r="I45" s="284"/>
      <c r="J45" s="284"/>
      <c r="K45" s="284"/>
      <c r="L45" s="284"/>
      <c r="M45" s="284"/>
      <c r="N45" s="69"/>
      <c r="O45" s="69"/>
      <c r="P45" s="69"/>
    </row>
    <row r="46" spans="5:16" ht="15.75" customHeight="1" x14ac:dyDescent="0.25">
      <c r="E46" s="284"/>
      <c r="F46" s="284"/>
      <c r="G46" s="284"/>
      <c r="H46" s="284"/>
      <c r="I46" s="284"/>
      <c r="J46" s="284"/>
      <c r="K46" s="284"/>
      <c r="L46" s="284"/>
      <c r="M46" s="284"/>
      <c r="N46" s="69"/>
      <c r="O46" s="69"/>
      <c r="P46" s="69"/>
    </row>
    <row r="47" spans="5:16" ht="15.75" customHeight="1" x14ac:dyDescent="0.25">
      <c r="E47" s="284"/>
      <c r="F47" s="284"/>
      <c r="G47" s="284"/>
      <c r="H47" s="284"/>
      <c r="I47" s="284"/>
      <c r="J47" s="284"/>
      <c r="K47" s="284"/>
      <c r="L47" s="284"/>
      <c r="M47" s="284"/>
      <c r="N47" s="69"/>
      <c r="O47" s="69"/>
      <c r="P47" s="69"/>
    </row>
    <row r="48" spans="5:16" ht="15.75" customHeight="1" x14ac:dyDescent="0.25">
      <c r="E48" s="284"/>
      <c r="F48" s="284"/>
      <c r="G48" s="284"/>
      <c r="H48" s="284"/>
      <c r="I48" s="284"/>
      <c r="J48" s="284"/>
      <c r="K48" s="284"/>
      <c r="L48" s="284"/>
      <c r="M48" s="284"/>
      <c r="N48" s="69"/>
      <c r="O48" s="69"/>
      <c r="P48" s="69"/>
    </row>
    <row r="49" spans="5:16" ht="15.75" customHeight="1" x14ac:dyDescent="0.25">
      <c r="E49" s="284"/>
      <c r="F49" s="284"/>
      <c r="G49" s="284"/>
      <c r="H49" s="284"/>
      <c r="I49" s="284"/>
      <c r="J49" s="284"/>
      <c r="K49" s="284"/>
      <c r="L49" s="284"/>
      <c r="M49" s="284"/>
      <c r="N49" s="69"/>
      <c r="O49" s="69"/>
      <c r="P49" s="69"/>
    </row>
    <row r="50" spans="5:16" ht="15.75" customHeight="1" x14ac:dyDescent="0.25">
      <c r="E50" s="69"/>
      <c r="F50" s="69"/>
      <c r="G50" s="69"/>
      <c r="H50" s="69"/>
      <c r="I50" s="69"/>
      <c r="J50" s="69"/>
      <c r="K50" s="69"/>
      <c r="L50" s="69"/>
      <c r="M50" s="69"/>
      <c r="N50" s="69"/>
      <c r="O50" s="69"/>
      <c r="P50" s="69"/>
    </row>
    <row r="51" spans="5:16" ht="15.75" customHeight="1" x14ac:dyDescent="0.25">
      <c r="E51" s="69"/>
      <c r="F51" s="69"/>
      <c r="G51" s="69"/>
      <c r="H51" s="69"/>
      <c r="I51" s="69"/>
      <c r="J51" s="69"/>
      <c r="K51" s="69"/>
      <c r="L51" s="69"/>
      <c r="M51" s="69"/>
      <c r="N51" s="69"/>
      <c r="O51" s="69"/>
      <c r="P51" s="69"/>
    </row>
    <row r="52" spans="5:16" ht="15.75" customHeight="1" x14ac:dyDescent="0.25">
      <c r="E52" s="69"/>
      <c r="F52" s="69"/>
      <c r="G52" s="69"/>
      <c r="H52" s="69"/>
      <c r="I52" s="69"/>
      <c r="J52" s="69"/>
      <c r="K52" s="69"/>
      <c r="L52" s="69"/>
      <c r="M52" s="69"/>
      <c r="N52" s="69"/>
      <c r="O52" s="69"/>
      <c r="P52" s="69"/>
    </row>
    <row r="53" spans="5:16" x14ac:dyDescent="0.25">
      <c r="E53" s="282"/>
      <c r="F53" s="282"/>
      <c r="G53" s="282"/>
      <c r="H53" s="282"/>
      <c r="I53" s="282"/>
      <c r="J53" s="282"/>
      <c r="K53" s="282"/>
      <c r="L53" s="282"/>
      <c r="M53" s="282"/>
      <c r="N53" s="282"/>
      <c r="O53" s="282"/>
      <c r="P53" s="282"/>
    </row>
  </sheetData>
  <mergeCells count="8">
    <mergeCell ref="E6:V7"/>
    <mergeCell ref="E53:P53"/>
    <mergeCell ref="E41:M49"/>
    <mergeCell ref="E24:M26"/>
    <mergeCell ref="E28:M33"/>
    <mergeCell ref="E19:M21"/>
    <mergeCell ref="E22:J23"/>
    <mergeCell ref="E35:M36"/>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P42"/>
  <sheetViews>
    <sheetView showGridLines="0" showRowColHeaders="0" zoomScale="90" zoomScaleNormal="90" workbookViewId="0">
      <selection activeCell="I3" sqref="I3"/>
    </sheetView>
  </sheetViews>
  <sheetFormatPr baseColWidth="10" defaultColWidth="9.140625" defaultRowHeight="15.75" x14ac:dyDescent="0.25"/>
  <cols>
    <col min="1" max="1" width="2.7109375" style="5" customWidth="1"/>
    <col min="2" max="2" width="17.5703125" style="5" customWidth="1"/>
    <col min="3" max="3" width="2.7109375" style="5" customWidth="1"/>
    <col min="4" max="4" width="4.5703125" style="5" customWidth="1"/>
    <col min="5" max="5" width="9.140625" style="5" customWidth="1"/>
    <col min="6" max="6" width="22.42578125" style="5" customWidth="1"/>
    <col min="7" max="7" width="23.140625" style="5" customWidth="1"/>
    <col min="8" max="9" width="5.7109375" style="5" customWidth="1"/>
    <col min="10" max="10" width="34.85546875" style="5" customWidth="1"/>
    <col min="11" max="12" width="5.7109375" style="5" customWidth="1"/>
    <col min="13" max="13" width="36.5703125" style="5" customWidth="1"/>
    <col min="14" max="14" width="9.140625" style="5" customWidth="1"/>
    <col min="15" max="16384" width="9.140625" style="5"/>
  </cols>
  <sheetData>
    <row r="1" spans="2:16" ht="15" customHeight="1" x14ac:dyDescent="0.25">
      <c r="D1" s="6"/>
      <c r="E1" s="6"/>
    </row>
    <row r="2" spans="2:16" ht="15" customHeight="1" x14ac:dyDescent="0.25">
      <c r="B2" s="15"/>
      <c r="D2" s="6"/>
      <c r="E2" s="6"/>
    </row>
    <row r="3" spans="2:16" ht="15" customHeight="1" x14ac:dyDescent="0.25">
      <c r="B3" s="14"/>
      <c r="D3" s="6"/>
      <c r="E3" s="6"/>
    </row>
    <row r="4" spans="2:16" ht="15" customHeight="1" x14ac:dyDescent="0.25">
      <c r="D4" s="6"/>
      <c r="E4" s="6"/>
    </row>
    <row r="5" spans="2:16" ht="15" customHeight="1" x14ac:dyDescent="0.25">
      <c r="D5" s="6"/>
      <c r="E5" s="6"/>
    </row>
    <row r="6" spans="2:16" ht="15" customHeight="1" x14ac:dyDescent="0.25">
      <c r="D6" s="6"/>
      <c r="E6" s="6"/>
      <c r="F6" s="293" t="s">
        <v>76</v>
      </c>
      <c r="G6" s="293"/>
      <c r="H6" s="293"/>
      <c r="I6" s="293"/>
      <c r="J6" s="293"/>
      <c r="K6" s="293"/>
      <c r="L6" s="293"/>
      <c r="M6" s="293"/>
      <c r="N6" s="169"/>
      <c r="O6" s="169"/>
      <c r="P6" s="169"/>
    </row>
    <row r="7" spans="2:16" ht="15" customHeight="1" x14ac:dyDescent="0.25">
      <c r="F7" s="293"/>
      <c r="G7" s="293"/>
      <c r="H7" s="293"/>
      <c r="I7" s="293"/>
      <c r="J7" s="293"/>
      <c r="K7" s="293"/>
      <c r="L7" s="293"/>
      <c r="M7" s="293"/>
      <c r="N7" s="169"/>
      <c r="O7" s="169"/>
      <c r="P7" s="169"/>
    </row>
    <row r="8" spans="2:16" ht="4.5" customHeight="1" thickBot="1" x14ac:dyDescent="0.3"/>
    <row r="9" spans="2:16" ht="21.75" thickTop="1" x14ac:dyDescent="0.35">
      <c r="F9" s="298" t="s">
        <v>79</v>
      </c>
      <c r="G9" s="299"/>
      <c r="H9" s="71"/>
      <c r="I9" s="71"/>
      <c r="J9" s="296" t="s">
        <v>80</v>
      </c>
      <c r="K9" s="71"/>
      <c r="L9" s="71"/>
      <c r="M9" s="302" t="s">
        <v>81</v>
      </c>
    </row>
    <row r="10" spans="2:16" ht="21" x14ac:dyDescent="0.35">
      <c r="F10" s="300"/>
      <c r="G10" s="301"/>
      <c r="H10" s="71"/>
      <c r="I10" s="71"/>
      <c r="J10" s="297"/>
      <c r="K10" s="71"/>
      <c r="L10" s="71"/>
      <c r="M10" s="303"/>
    </row>
    <row r="11" spans="2:16" ht="4.5" customHeight="1" x14ac:dyDescent="0.35">
      <c r="F11" s="77"/>
      <c r="G11" s="78"/>
      <c r="H11" s="71"/>
      <c r="I11" s="71"/>
      <c r="J11" s="79"/>
      <c r="K11" s="71"/>
      <c r="L11" s="71"/>
      <c r="M11" s="304" t="s">
        <v>82</v>
      </c>
    </row>
    <row r="12" spans="2:16" ht="21" customHeight="1" x14ac:dyDescent="0.35">
      <c r="F12" s="77" t="s">
        <v>0</v>
      </c>
      <c r="G12" s="80" t="str">
        <f>Obj_Meth!F9</f>
        <v>A.M.</v>
      </c>
      <c r="H12" s="71"/>
      <c r="I12" s="71"/>
      <c r="J12" s="81" t="s">
        <v>133</v>
      </c>
      <c r="K12" s="71"/>
      <c r="L12" s="71"/>
      <c r="M12" s="304"/>
    </row>
    <row r="13" spans="2:16" ht="4.5" customHeight="1" x14ac:dyDescent="0.35">
      <c r="F13" s="77"/>
      <c r="G13" s="80"/>
      <c r="H13" s="71"/>
      <c r="I13" s="71"/>
      <c r="J13" s="79"/>
      <c r="K13" s="71"/>
      <c r="L13" s="71"/>
      <c r="M13" s="304"/>
    </row>
    <row r="14" spans="2:16" ht="21" x14ac:dyDescent="0.35">
      <c r="F14" s="77" t="s">
        <v>1</v>
      </c>
      <c r="G14" s="80" t="str">
        <f>Obj_Meth!F11</f>
        <v>CAWR-Prosthèse</v>
      </c>
      <c r="H14" s="71"/>
      <c r="I14" s="71"/>
      <c r="J14" s="81" t="s">
        <v>132</v>
      </c>
      <c r="K14" s="71"/>
      <c r="L14" s="71"/>
      <c r="M14" s="304"/>
    </row>
    <row r="15" spans="2:16" ht="4.5" customHeight="1" x14ac:dyDescent="0.35">
      <c r="F15" s="77"/>
      <c r="G15" s="80"/>
      <c r="H15" s="71"/>
      <c r="I15" s="71"/>
      <c r="J15" s="79"/>
      <c r="K15" s="71"/>
      <c r="L15" s="71"/>
      <c r="M15" s="304"/>
    </row>
    <row r="16" spans="2:16" ht="21" x14ac:dyDescent="0.35">
      <c r="F16" s="77" t="s">
        <v>73</v>
      </c>
      <c r="G16" s="80">
        <f>Obj_Meth!J13</f>
        <v>6000</v>
      </c>
      <c r="H16" s="71"/>
      <c r="I16" s="71"/>
      <c r="J16" s="81" t="s">
        <v>134</v>
      </c>
      <c r="K16" s="71"/>
      <c r="L16" s="71"/>
      <c r="M16" s="304"/>
    </row>
    <row r="17" spans="6:16" ht="4.5" customHeight="1" x14ac:dyDescent="0.35">
      <c r="F17" s="82"/>
      <c r="G17" s="83"/>
      <c r="H17" s="71"/>
      <c r="I17" s="71"/>
      <c r="J17" s="79"/>
      <c r="K17" s="71"/>
      <c r="L17" s="71"/>
      <c r="M17" s="304"/>
    </row>
    <row r="18" spans="6:16" ht="21" x14ac:dyDescent="0.35">
      <c r="F18" s="77" t="s">
        <v>72</v>
      </c>
      <c r="G18" s="83"/>
      <c r="H18" s="71"/>
      <c r="I18" s="71"/>
      <c r="J18" s="81"/>
      <c r="K18" s="71"/>
      <c r="L18" s="71"/>
      <c r="M18" s="304"/>
    </row>
    <row r="19" spans="6:16" ht="4.5" customHeight="1" x14ac:dyDescent="0.35">
      <c r="F19" s="294" t="str">
        <f>Obj_Meth!F15 &amp; "- " &amp; Obj_Meth!H15&amp; "- " &amp;Obj_Meth!J15 &amp; " - " &amp; Obj_Meth!F17&amp; "- " &amp;Obj_Meth!H17 &amp; "- " &amp; Obj_Meth!J17</f>
        <v xml:space="preserve">P. permanente- P. biologique- BioS - 2 étapes - - </v>
      </c>
      <c r="G19" s="295"/>
      <c r="H19" s="71"/>
      <c r="I19" s="71"/>
      <c r="J19" s="79"/>
      <c r="K19" s="71"/>
      <c r="L19" s="71"/>
      <c r="M19" s="304"/>
    </row>
    <row r="20" spans="6:16" ht="24" customHeight="1" x14ac:dyDescent="0.35">
      <c r="F20" s="294"/>
      <c r="G20" s="295"/>
      <c r="H20" s="71"/>
      <c r="I20" s="71"/>
      <c r="J20" s="81"/>
      <c r="K20" s="71"/>
      <c r="L20" s="71"/>
      <c r="M20" s="304"/>
    </row>
    <row r="21" spans="6:16" ht="4.5" customHeight="1" x14ac:dyDescent="0.35">
      <c r="F21" s="294"/>
      <c r="G21" s="295"/>
      <c r="H21" s="71"/>
      <c r="I21" s="71"/>
      <c r="J21" s="79"/>
      <c r="K21" s="71"/>
      <c r="L21" s="71"/>
      <c r="M21" s="304"/>
    </row>
    <row r="22" spans="6:16" ht="21.75" thickBot="1" x14ac:dyDescent="0.4">
      <c r="F22" s="84" t="s">
        <v>71</v>
      </c>
      <c r="G22" s="85" t="str">
        <f>Obj_Meth!F13</f>
        <v>18 mois</v>
      </c>
      <c r="H22" s="71"/>
      <c r="I22" s="71"/>
      <c r="J22" s="86"/>
      <c r="K22" s="71"/>
      <c r="L22" s="71"/>
      <c r="M22" s="305"/>
    </row>
    <row r="23" spans="6:16" ht="16.5" thickTop="1" x14ac:dyDescent="0.25">
      <c r="M23" s="5" t="s">
        <v>50</v>
      </c>
    </row>
    <row r="26" spans="6:16" ht="4.5" customHeight="1" x14ac:dyDescent="0.25"/>
    <row r="27" spans="6:16" ht="18.75" customHeight="1" x14ac:dyDescent="0.25">
      <c r="F27" s="286" t="s">
        <v>121</v>
      </c>
      <c r="G27" s="286"/>
      <c r="H27" s="286"/>
      <c r="I27" s="286"/>
      <c r="J27" s="286"/>
      <c r="K27" s="286"/>
      <c r="L27" s="286"/>
      <c r="M27" s="286"/>
      <c r="P27" s="37"/>
    </row>
    <row r="28" spans="6:16" ht="9" customHeight="1" x14ac:dyDescent="0.25">
      <c r="F28" s="286"/>
      <c r="G28" s="286"/>
      <c r="H28" s="286"/>
      <c r="I28" s="286"/>
      <c r="J28" s="286"/>
      <c r="K28" s="286"/>
      <c r="L28" s="286"/>
      <c r="M28" s="286"/>
      <c r="N28" s="87"/>
    </row>
    <row r="29" spans="6:16" ht="15.75" customHeight="1" x14ac:dyDescent="0.25">
      <c r="F29" s="286"/>
      <c r="G29" s="286"/>
      <c r="H29" s="286"/>
      <c r="I29" s="286"/>
      <c r="J29" s="286"/>
      <c r="K29" s="286"/>
      <c r="L29" s="286"/>
      <c r="M29" s="286"/>
      <c r="N29" s="70"/>
    </row>
    <row r="30" spans="6:16" ht="13.5" customHeight="1" x14ac:dyDescent="0.25">
      <c r="F30" s="251"/>
      <c r="G30" s="251"/>
      <c r="H30" s="251"/>
      <c r="I30" s="251"/>
      <c r="J30" s="251"/>
      <c r="K30" s="251"/>
      <c r="L30" s="251"/>
      <c r="M30" s="251"/>
      <c r="N30" s="70"/>
    </row>
    <row r="31" spans="6:16" ht="21" customHeight="1" x14ac:dyDescent="0.25">
      <c r="F31" s="170" t="s">
        <v>84</v>
      </c>
      <c r="G31" s="251"/>
      <c r="H31" s="251"/>
      <c r="I31" s="251"/>
      <c r="J31" s="251"/>
      <c r="K31" s="251"/>
      <c r="L31" s="251"/>
      <c r="M31" s="251"/>
      <c r="N31" s="70"/>
    </row>
    <row r="32" spans="6:16" ht="8.25" customHeight="1" x14ac:dyDescent="0.25">
      <c r="F32" s="170"/>
      <c r="G32" s="170"/>
      <c r="H32" s="37"/>
      <c r="I32" s="37"/>
      <c r="J32" s="37"/>
      <c r="K32" s="37"/>
      <c r="L32" s="37"/>
      <c r="N32" s="87"/>
    </row>
    <row r="33" spans="6:14" ht="15" customHeight="1" x14ac:dyDescent="0.25">
      <c r="F33" s="291" t="s">
        <v>85</v>
      </c>
      <c r="G33" s="291"/>
      <c r="H33" s="291"/>
      <c r="I33" s="291"/>
      <c r="J33" s="291"/>
      <c r="K33" s="291"/>
      <c r="L33" s="291"/>
      <c r="M33" s="291"/>
      <c r="N33" s="226"/>
    </row>
    <row r="34" spans="6:14" ht="15" customHeight="1" x14ac:dyDescent="0.25">
      <c r="F34" s="291"/>
      <c r="G34" s="291"/>
      <c r="H34" s="291"/>
      <c r="I34" s="291"/>
      <c r="J34" s="291"/>
      <c r="K34" s="291"/>
      <c r="L34" s="291"/>
      <c r="M34" s="291"/>
      <c r="N34" s="226"/>
    </row>
    <row r="35" spans="6:14" ht="15" customHeight="1" x14ac:dyDescent="0.25">
      <c r="F35" s="291"/>
      <c r="G35" s="291"/>
      <c r="H35" s="291"/>
      <c r="I35" s="291"/>
      <c r="J35" s="291"/>
      <c r="K35" s="291"/>
      <c r="L35" s="291"/>
      <c r="M35" s="291"/>
      <c r="N35" s="226"/>
    </row>
    <row r="36" spans="6:14" ht="15" customHeight="1" x14ac:dyDescent="0.25">
      <c r="F36" s="291"/>
      <c r="G36" s="291"/>
      <c r="H36" s="291"/>
      <c r="I36" s="291"/>
      <c r="J36" s="291"/>
      <c r="K36" s="291"/>
      <c r="L36" s="291"/>
      <c r="M36" s="291"/>
    </row>
    <row r="37" spans="6:14" ht="8.25" customHeight="1" x14ac:dyDescent="0.25">
      <c r="F37" s="291"/>
      <c r="G37" s="291"/>
      <c r="H37" s="291"/>
      <c r="I37" s="291"/>
      <c r="J37" s="291"/>
      <c r="K37" s="291"/>
      <c r="L37" s="291"/>
      <c r="M37" s="291"/>
    </row>
    <row r="38" spans="6:14" ht="14.25" customHeight="1" x14ac:dyDescent="0.25">
      <c r="F38" s="291"/>
      <c r="G38" s="291"/>
      <c r="H38" s="291"/>
      <c r="I38" s="291"/>
      <c r="J38" s="291"/>
      <c r="K38" s="291"/>
      <c r="L38" s="291"/>
      <c r="M38" s="291"/>
    </row>
    <row r="39" spans="6:14" ht="14.25" customHeight="1" x14ac:dyDescent="0.25">
      <c r="F39" s="292" t="s">
        <v>86</v>
      </c>
      <c r="G39" s="292"/>
      <c r="H39" s="292"/>
      <c r="I39" s="292"/>
      <c r="J39" s="292"/>
      <c r="K39" s="292"/>
      <c r="L39" s="292"/>
      <c r="M39" s="292"/>
    </row>
    <row r="40" spans="6:14" ht="14.25" customHeight="1" x14ac:dyDescent="0.25">
      <c r="F40" s="292"/>
      <c r="G40" s="292"/>
      <c r="H40" s="292"/>
      <c r="I40" s="292"/>
      <c r="J40" s="292"/>
      <c r="K40" s="292"/>
      <c r="L40" s="292"/>
      <c r="M40" s="292"/>
    </row>
    <row r="41" spans="6:14" ht="15.75" customHeight="1" x14ac:dyDescent="0.25">
      <c r="F41" s="292"/>
      <c r="G41" s="292"/>
      <c r="H41" s="292"/>
      <c r="I41" s="292"/>
      <c r="J41" s="292"/>
      <c r="K41" s="292"/>
      <c r="L41" s="292"/>
      <c r="M41" s="292"/>
    </row>
    <row r="42" spans="6:14" ht="15.75" customHeight="1" x14ac:dyDescent="0.25"/>
  </sheetData>
  <mergeCells count="9">
    <mergeCell ref="F27:M29"/>
    <mergeCell ref="F33:M38"/>
    <mergeCell ref="F39:M41"/>
    <mergeCell ref="F6:M7"/>
    <mergeCell ref="F19:G21"/>
    <mergeCell ref="J9:J10"/>
    <mergeCell ref="F9:G10"/>
    <mergeCell ref="M9:M10"/>
    <mergeCell ref="M11:M22"/>
  </mergeCells>
  <pageMargins left="0.70866141732283472" right="0.70866141732283472" top="0.74803149606299213" bottom="0.74803149606299213" header="0.31496062992125984" footer="0.31496062992125984"/>
  <pageSetup paperSize="9" scale="7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R35"/>
  <sheetViews>
    <sheetView showGridLines="0" showRowColHeaders="0" topLeftCell="B1" zoomScale="90" zoomScaleNormal="90" workbookViewId="0">
      <selection activeCell="I3" sqref="I3"/>
    </sheetView>
  </sheetViews>
  <sheetFormatPr baseColWidth="10" defaultColWidth="9.140625" defaultRowHeight="15.75" x14ac:dyDescent="0.25"/>
  <cols>
    <col min="1" max="1" width="2.7109375" style="5" customWidth="1"/>
    <col min="2" max="2" width="17.5703125" style="5" customWidth="1"/>
    <col min="3" max="3" width="2.7109375" style="5" customWidth="1"/>
    <col min="4" max="4" width="15.42578125" style="5" customWidth="1"/>
    <col min="5" max="5" width="23" style="5" customWidth="1"/>
    <col min="6" max="6" width="2.7109375" style="5" customWidth="1"/>
    <col min="7" max="7" width="13.140625" style="5" customWidth="1"/>
    <col min="8" max="8" width="3.7109375" style="5" customWidth="1"/>
    <col min="9" max="9" width="12.140625" style="5" customWidth="1"/>
    <col min="10" max="10" width="8.7109375" style="5" customWidth="1"/>
    <col min="11" max="11" width="3.7109375" style="5" customWidth="1"/>
    <col min="12" max="12" width="13" style="5" customWidth="1"/>
    <col min="13" max="13" width="9.7109375" style="5" customWidth="1"/>
    <col min="14" max="14" width="13" style="5" customWidth="1"/>
    <col min="15" max="15" width="9.7109375" style="5" customWidth="1"/>
    <col min="16" max="16" width="13" style="5" customWidth="1"/>
    <col min="17" max="17" width="9.7109375" style="5" customWidth="1"/>
    <col min="18" max="18" width="9.140625" style="5" customWidth="1"/>
    <col min="19" max="16384" width="9.140625" style="5"/>
  </cols>
  <sheetData>
    <row r="1" spans="1:18" ht="15" customHeight="1" x14ac:dyDescent="0.25">
      <c r="D1" s="6"/>
      <c r="E1" s="6"/>
      <c r="F1" s="6"/>
    </row>
    <row r="2" spans="1:18" ht="15" customHeight="1" x14ac:dyDescent="0.25">
      <c r="B2" s="15"/>
      <c r="D2" s="6"/>
      <c r="E2" s="6"/>
      <c r="F2" s="6"/>
    </row>
    <row r="3" spans="1:18" ht="15" customHeight="1" x14ac:dyDescent="0.25">
      <c r="B3" s="14"/>
      <c r="D3" s="6"/>
      <c r="E3" s="6"/>
      <c r="F3" s="6"/>
    </row>
    <row r="4" spans="1:18" ht="15" customHeight="1" x14ac:dyDescent="0.25">
      <c r="D4" s="6"/>
      <c r="E4" s="6"/>
      <c r="F4" s="6"/>
    </row>
    <row r="5" spans="1:18" ht="15" customHeight="1" x14ac:dyDescent="0.25">
      <c r="D5" s="6"/>
      <c r="E5" s="6"/>
      <c r="F5" s="6"/>
    </row>
    <row r="6" spans="1:18" ht="15" customHeight="1" x14ac:dyDescent="0.25">
      <c r="D6" s="6"/>
      <c r="E6" s="6"/>
      <c r="F6" s="6"/>
    </row>
    <row r="7" spans="1:18" ht="15" customHeight="1" x14ac:dyDescent="0.25">
      <c r="D7" s="91"/>
      <c r="E7" s="278" t="s">
        <v>87</v>
      </c>
      <c r="F7" s="278"/>
      <c r="G7" s="278"/>
      <c r="H7" s="278"/>
      <c r="I7" s="278"/>
      <c r="J7" s="278"/>
      <c r="K7" s="278"/>
      <c r="L7" s="278"/>
      <c r="M7" s="278"/>
      <c r="N7" s="278"/>
      <c r="O7" s="278"/>
      <c r="P7" s="278"/>
      <c r="Q7" s="278"/>
    </row>
    <row r="8" spans="1:18" ht="15.75" customHeight="1" x14ac:dyDescent="0.25">
      <c r="D8" s="8"/>
      <c r="E8" s="278"/>
      <c r="F8" s="278"/>
      <c r="G8" s="278"/>
      <c r="H8" s="278"/>
      <c r="I8" s="278"/>
      <c r="J8" s="278"/>
      <c r="K8" s="278"/>
      <c r="L8" s="278"/>
      <c r="M8" s="278"/>
      <c r="N8" s="278"/>
      <c r="O8" s="278"/>
      <c r="P8" s="278"/>
      <c r="Q8" s="278"/>
      <c r="R8" s="16"/>
    </row>
    <row r="9" spans="1:18" ht="15.75" customHeight="1" x14ac:dyDescent="0.35">
      <c r="A9" s="71"/>
      <c r="B9" s="71"/>
      <c r="C9" s="71"/>
      <c r="D9" s="88"/>
      <c r="E9" s="71"/>
      <c r="F9" s="73"/>
      <c r="G9" s="71"/>
      <c r="H9" s="71"/>
      <c r="I9" s="71"/>
      <c r="J9" s="71"/>
      <c r="K9" s="71"/>
      <c r="L9" s="71"/>
      <c r="M9" s="71"/>
      <c r="N9" s="71"/>
      <c r="O9" s="71"/>
      <c r="P9" s="71"/>
      <c r="Q9" s="71"/>
    </row>
    <row r="10" spans="1:18" ht="21" customHeight="1" x14ac:dyDescent="0.35">
      <c r="A10" s="71"/>
      <c r="B10" s="71"/>
      <c r="C10" s="71"/>
      <c r="D10" s="88"/>
      <c r="E10" s="71" t="s">
        <v>73</v>
      </c>
      <c r="G10" s="225">
        <f>Obj_Meth!J13</f>
        <v>6000</v>
      </c>
      <c r="J10" s="89">
        <f>I17+I19+I21+I23+I25+I27</f>
        <v>6000</v>
      </c>
      <c r="K10" s="90"/>
      <c r="M10" s="89">
        <f>L17+L19+L21+L23+L25+L27</f>
        <v>6000</v>
      </c>
      <c r="O10" s="89">
        <f>N17+N19+N21+N23+N25+N27</f>
        <v>6000</v>
      </c>
      <c r="Q10" s="89">
        <f>P17+P19+P21+P23+P25+P27</f>
        <v>6000</v>
      </c>
    </row>
    <row r="11" spans="1:18" ht="20.25" customHeight="1" x14ac:dyDescent="0.35">
      <c r="A11" s="71"/>
      <c r="B11" s="71"/>
      <c r="C11" s="71"/>
      <c r="D11" s="71"/>
      <c r="E11" s="71"/>
      <c r="F11" s="71"/>
      <c r="G11" s="71"/>
      <c r="H11" s="71"/>
      <c r="I11" s="71"/>
      <c r="J11" s="71"/>
      <c r="K11" s="71"/>
      <c r="L11" s="71"/>
      <c r="M11" s="71"/>
      <c r="N11" s="71"/>
      <c r="O11" s="71"/>
      <c r="Q11" s="71"/>
      <c r="R11" s="8"/>
    </row>
    <row r="12" spans="1:18" ht="24.75" customHeight="1" x14ac:dyDescent="0.35">
      <c r="A12" s="71"/>
      <c r="B12" s="71"/>
      <c r="C12" s="71"/>
      <c r="D12" s="71"/>
      <c r="E12" s="71" t="s">
        <v>72</v>
      </c>
      <c r="F12" s="71"/>
      <c r="G12" s="71"/>
      <c r="H12" s="71"/>
      <c r="I12" s="71"/>
      <c r="J12" s="71"/>
      <c r="K12" s="71"/>
      <c r="L12" s="71"/>
      <c r="M12" s="71"/>
      <c r="N12" s="71"/>
      <c r="O12" s="71"/>
      <c r="P12" s="71"/>
      <c r="Q12" s="8"/>
      <c r="R12" s="8"/>
    </row>
    <row r="13" spans="1:18" ht="11.25" customHeight="1" x14ac:dyDescent="0.35">
      <c r="A13" s="71"/>
      <c r="B13" s="71"/>
      <c r="C13" s="71"/>
      <c r="D13" s="71"/>
      <c r="E13" s="71"/>
      <c r="F13" s="71"/>
      <c r="G13" s="71"/>
      <c r="H13" s="71"/>
      <c r="I13" s="71"/>
      <c r="J13" s="71"/>
      <c r="K13" s="71"/>
      <c r="L13" s="71"/>
      <c r="M13" s="71"/>
      <c r="N13" s="71"/>
      <c r="O13" s="71"/>
      <c r="P13" s="71"/>
      <c r="Q13" s="71"/>
      <c r="R13" s="8"/>
    </row>
    <row r="14" spans="1:18" ht="21" customHeight="1" x14ac:dyDescent="0.35">
      <c r="A14" s="71"/>
      <c r="B14" s="71"/>
      <c r="C14" s="71"/>
      <c r="D14" s="71"/>
      <c r="E14" s="313" t="s">
        <v>88</v>
      </c>
      <c r="F14" s="184"/>
      <c r="G14" s="313" t="s">
        <v>98</v>
      </c>
      <c r="H14" s="71"/>
      <c r="I14" s="309" t="s">
        <v>89</v>
      </c>
      <c r="J14" s="310"/>
      <c r="K14" s="174"/>
      <c r="L14" s="306" t="s">
        <v>90</v>
      </c>
      <c r="M14" s="307"/>
      <c r="N14" s="307"/>
      <c r="O14" s="307"/>
      <c r="P14" s="307"/>
      <c r="Q14" s="308"/>
      <c r="R14" s="8"/>
    </row>
    <row r="15" spans="1:18" ht="21" customHeight="1" x14ac:dyDescent="0.35">
      <c r="A15" s="71"/>
      <c r="B15" s="71"/>
      <c r="C15" s="71"/>
      <c r="D15" s="71"/>
      <c r="E15" s="314"/>
      <c r="F15" s="71"/>
      <c r="G15" s="314"/>
      <c r="H15" s="71"/>
      <c r="I15" s="311"/>
      <c r="J15" s="312"/>
      <c r="K15" s="71"/>
      <c r="L15" s="266" t="s">
        <v>138</v>
      </c>
      <c r="M15" s="267"/>
      <c r="N15" s="266" t="s">
        <v>139</v>
      </c>
      <c r="O15" s="267"/>
      <c r="P15" s="272" t="s">
        <v>140</v>
      </c>
      <c r="Q15" s="267"/>
    </row>
    <row r="16" spans="1:18" ht="8.25" customHeight="1" x14ac:dyDescent="0.35">
      <c r="A16" s="71"/>
      <c r="B16" s="71"/>
      <c r="C16" s="71"/>
      <c r="D16" s="71"/>
      <c r="E16" s="94"/>
      <c r="F16" s="71"/>
      <c r="G16" s="94"/>
      <c r="H16" s="71"/>
      <c r="I16" s="92"/>
      <c r="J16" s="93"/>
      <c r="K16" s="71"/>
      <c r="L16" s="252"/>
      <c r="M16" s="253"/>
      <c r="N16" s="252"/>
      <c r="O16" s="253"/>
      <c r="P16" s="252"/>
      <c r="Q16" s="253"/>
    </row>
    <row r="17" spans="1:18" ht="21" customHeight="1" x14ac:dyDescent="0.35">
      <c r="A17" s="71"/>
      <c r="B17" s="71"/>
      <c r="C17" s="71"/>
      <c r="D17" s="71"/>
      <c r="E17" s="171" t="str">
        <f>IF(Obj_Meth!F15=0, " ", Obj_Meth!F15)</f>
        <v>P. permanente</v>
      </c>
      <c r="F17" s="71"/>
      <c r="G17" s="95">
        <v>350</v>
      </c>
      <c r="H17" s="88"/>
      <c r="I17" s="98">
        <v>3000</v>
      </c>
      <c r="J17" s="99" t="s">
        <v>94</v>
      </c>
      <c r="K17" s="88"/>
      <c r="L17" s="98">
        <v>3000</v>
      </c>
      <c r="M17" s="99" t="s">
        <v>94</v>
      </c>
      <c r="N17" s="98">
        <v>3000</v>
      </c>
      <c r="O17" s="99" t="s">
        <v>94</v>
      </c>
      <c r="P17" s="98">
        <v>3000</v>
      </c>
      <c r="Q17" s="99" t="s">
        <v>94</v>
      </c>
    </row>
    <row r="18" spans="1:18" ht="8.25" customHeight="1" x14ac:dyDescent="0.35">
      <c r="A18" s="71"/>
      <c r="B18" s="71"/>
      <c r="C18" s="71"/>
      <c r="D18" s="71"/>
      <c r="E18" s="94"/>
      <c r="F18" s="71"/>
      <c r="G18" s="96"/>
      <c r="H18" s="71"/>
      <c r="I18" s="92"/>
      <c r="J18" s="93"/>
      <c r="K18" s="71"/>
      <c r="L18" s="92"/>
      <c r="M18" s="185"/>
      <c r="N18" s="92"/>
      <c r="O18" s="185"/>
      <c r="P18" s="92"/>
      <c r="Q18" s="185"/>
    </row>
    <row r="19" spans="1:18" ht="21" customHeight="1" x14ac:dyDescent="0.35">
      <c r="A19" s="71"/>
      <c r="B19" s="71"/>
      <c r="C19" s="71"/>
      <c r="D19" s="71"/>
      <c r="E19" s="171" t="str">
        <f>IF(Obj_Meth!H15=0, " ", Obj_Meth!H15)</f>
        <v>P. biologique</v>
      </c>
      <c r="F19" s="71"/>
      <c r="G19" s="95">
        <v>3500</v>
      </c>
      <c r="H19" s="71"/>
      <c r="I19" s="98">
        <v>800</v>
      </c>
      <c r="J19" s="99" t="s">
        <v>94</v>
      </c>
      <c r="K19" s="71"/>
      <c r="L19" s="98">
        <v>800</v>
      </c>
      <c r="M19" s="99" t="s">
        <v>94</v>
      </c>
      <c r="N19" s="98">
        <v>200</v>
      </c>
      <c r="O19" s="99" t="s">
        <v>94</v>
      </c>
      <c r="P19" s="98">
        <v>200</v>
      </c>
      <c r="Q19" s="99" t="s">
        <v>94</v>
      </c>
    </row>
    <row r="20" spans="1:18" ht="8.25" customHeight="1" x14ac:dyDescent="0.35">
      <c r="A20" s="71"/>
      <c r="B20" s="71"/>
      <c r="C20" s="71"/>
      <c r="D20" s="71"/>
      <c r="E20" s="94"/>
      <c r="F20" s="71"/>
      <c r="G20" s="96"/>
      <c r="H20" s="71"/>
      <c r="I20" s="92"/>
      <c r="J20" s="93"/>
      <c r="K20" s="71"/>
      <c r="L20" s="92"/>
      <c r="M20" s="185"/>
      <c r="N20" s="92"/>
      <c r="O20" s="185"/>
      <c r="P20" s="92"/>
      <c r="Q20" s="185"/>
    </row>
    <row r="21" spans="1:18" ht="21" customHeight="1" x14ac:dyDescent="0.35">
      <c r="A21" s="71"/>
      <c r="B21" s="71"/>
      <c r="C21" s="71"/>
      <c r="D21" s="71"/>
      <c r="E21" s="171" t="str">
        <f>IF(Obj_Meth!J15=0, " ", Obj_Meth!J15)</f>
        <v>BioS</v>
      </c>
      <c r="F21" s="71"/>
      <c r="G21" s="95">
        <v>2000</v>
      </c>
      <c r="H21" s="88"/>
      <c r="I21" s="98">
        <v>500</v>
      </c>
      <c r="J21" s="99" t="s">
        <v>94</v>
      </c>
      <c r="K21" s="88"/>
      <c r="L21" s="98">
        <v>2000</v>
      </c>
      <c r="M21" s="99" t="s">
        <v>94</v>
      </c>
      <c r="N21" s="98">
        <v>1100</v>
      </c>
      <c r="O21" s="99" t="s">
        <v>94</v>
      </c>
      <c r="P21" s="98">
        <v>2600</v>
      </c>
      <c r="Q21" s="99" t="s">
        <v>94</v>
      </c>
      <c r="R21" s="38"/>
    </row>
    <row r="22" spans="1:18" ht="8.25" customHeight="1" x14ac:dyDescent="0.35">
      <c r="A22" s="71"/>
      <c r="B22" s="71"/>
      <c r="C22" s="71"/>
      <c r="D22" s="71"/>
      <c r="E22" s="172"/>
      <c r="F22" s="71"/>
      <c r="G22" s="96"/>
      <c r="H22" s="71"/>
      <c r="I22" s="92"/>
      <c r="J22" s="93"/>
      <c r="K22" s="71"/>
      <c r="L22" s="92"/>
      <c r="M22" s="185"/>
      <c r="N22" s="92"/>
      <c r="O22" s="185"/>
      <c r="P22" s="92"/>
      <c r="Q22" s="185"/>
      <c r="R22" s="38"/>
    </row>
    <row r="23" spans="1:18" ht="21" customHeight="1" x14ac:dyDescent="0.35">
      <c r="A23" s="71"/>
      <c r="B23" s="71"/>
      <c r="C23" s="71"/>
      <c r="D23" s="71"/>
      <c r="E23" s="171" t="str">
        <f>IF(Obj_Meth!F17=0, " ", Obj_Meth!F17)</f>
        <v xml:space="preserve">2 étapes </v>
      </c>
      <c r="F23" s="71"/>
      <c r="G23" s="95">
        <v>50</v>
      </c>
      <c r="H23" s="71"/>
      <c r="I23" s="98">
        <v>1700</v>
      </c>
      <c r="J23" s="99" t="s">
        <v>94</v>
      </c>
      <c r="K23" s="71"/>
      <c r="L23" s="98">
        <v>200</v>
      </c>
      <c r="M23" s="99" t="s">
        <v>94</v>
      </c>
      <c r="N23" s="98">
        <v>1700</v>
      </c>
      <c r="O23" s="99" t="s">
        <v>94</v>
      </c>
      <c r="P23" s="98">
        <v>200</v>
      </c>
      <c r="Q23" s="99" t="s">
        <v>94</v>
      </c>
      <c r="R23" s="38"/>
    </row>
    <row r="24" spans="1:18" ht="8.25" customHeight="1" x14ac:dyDescent="0.35">
      <c r="A24" s="71"/>
      <c r="B24" s="71"/>
      <c r="C24" s="71"/>
      <c r="D24" s="71"/>
      <c r="E24" s="94"/>
      <c r="F24" s="71"/>
      <c r="G24" s="96"/>
      <c r="H24" s="71"/>
      <c r="I24" s="92"/>
      <c r="J24" s="93"/>
      <c r="K24" s="71"/>
      <c r="L24" s="92"/>
      <c r="M24" s="185"/>
      <c r="N24" s="92"/>
      <c r="O24" s="185"/>
      <c r="P24" s="92"/>
      <c r="Q24" s="185"/>
    </row>
    <row r="25" spans="1:18" ht="21" customHeight="1" x14ac:dyDescent="0.35">
      <c r="A25" s="71"/>
      <c r="B25" s="71"/>
      <c r="C25" s="71"/>
      <c r="D25" s="71"/>
      <c r="E25" s="171" t="str">
        <f>IF(Obj_Meth!H17=0, " ", Obj_Meth!H17)</f>
        <v xml:space="preserve"> </v>
      </c>
      <c r="F25" s="71"/>
      <c r="G25" s="95"/>
      <c r="H25" s="88"/>
      <c r="I25" s="98"/>
      <c r="J25" s="99" t="s">
        <v>94</v>
      </c>
      <c r="K25" s="88"/>
      <c r="L25" s="98"/>
      <c r="M25" s="99" t="s">
        <v>94</v>
      </c>
      <c r="N25" s="98"/>
      <c r="O25" s="99" t="s">
        <v>94</v>
      </c>
      <c r="P25" s="98"/>
      <c r="Q25" s="99" t="s">
        <v>94</v>
      </c>
    </row>
    <row r="26" spans="1:18" ht="8.25" customHeight="1" x14ac:dyDescent="0.35">
      <c r="A26" s="71"/>
      <c r="B26" s="71"/>
      <c r="C26" s="71"/>
      <c r="D26" s="71"/>
      <c r="E26" s="94"/>
      <c r="F26" s="71"/>
      <c r="G26" s="96"/>
      <c r="H26" s="71"/>
      <c r="I26" s="92"/>
      <c r="J26" s="93"/>
      <c r="K26" s="71"/>
      <c r="L26" s="92"/>
      <c r="M26" s="185"/>
      <c r="N26" s="92"/>
      <c r="O26" s="185"/>
      <c r="P26" s="92"/>
      <c r="Q26" s="185"/>
      <c r="R26" s="38"/>
    </row>
    <row r="27" spans="1:18" ht="21" customHeight="1" x14ac:dyDescent="0.35">
      <c r="A27" s="71"/>
      <c r="B27" s="71"/>
      <c r="C27" s="71"/>
      <c r="D27" s="71"/>
      <c r="E27" s="173" t="str">
        <f>IF(Obj_Meth!J17=0, " ", Obj_Meth!J17)</f>
        <v xml:space="preserve"> </v>
      </c>
      <c r="F27" s="71"/>
      <c r="G27" s="97"/>
      <c r="H27" s="71"/>
      <c r="I27" s="100"/>
      <c r="J27" s="101" t="s">
        <v>94</v>
      </c>
      <c r="K27" s="71"/>
      <c r="L27" s="100"/>
      <c r="M27" s="101" t="s">
        <v>94</v>
      </c>
      <c r="N27" s="100"/>
      <c r="O27" s="101" t="s">
        <v>94</v>
      </c>
      <c r="P27" s="100"/>
      <c r="Q27" s="101" t="s">
        <v>94</v>
      </c>
      <c r="R27" s="38"/>
    </row>
    <row r="28" spans="1:18" ht="15.75" customHeight="1" x14ac:dyDescent="0.35">
      <c r="A28" s="71"/>
      <c r="B28" s="71"/>
      <c r="C28" s="71"/>
      <c r="D28" s="71"/>
      <c r="E28" s="71"/>
      <c r="F28" s="71"/>
      <c r="G28" s="71"/>
      <c r="H28" s="71"/>
      <c r="I28" s="71"/>
      <c r="J28" s="71"/>
      <c r="K28" s="71"/>
      <c r="L28" s="71"/>
      <c r="M28" s="71"/>
      <c r="N28" s="71"/>
      <c r="O28" s="71"/>
      <c r="P28" s="71"/>
      <c r="Q28" s="71"/>
      <c r="R28" s="38"/>
    </row>
    <row r="29" spans="1:18" ht="15.75" customHeight="1" x14ac:dyDescent="0.35">
      <c r="A29" s="71"/>
      <c r="B29" s="71"/>
      <c r="C29" s="71"/>
      <c r="D29" s="71"/>
      <c r="E29" s="286" t="s">
        <v>123</v>
      </c>
      <c r="F29" s="286"/>
      <c r="G29" s="286"/>
      <c r="H29" s="286"/>
      <c r="I29" s="286"/>
      <c r="J29" s="286"/>
      <c r="K29" s="286"/>
      <c r="L29" s="286"/>
      <c r="M29" s="286"/>
      <c r="N29" s="286"/>
      <c r="O29" s="286"/>
      <c r="P29" s="286"/>
      <c r="Q29" s="286"/>
      <c r="R29" s="38"/>
    </row>
    <row r="30" spans="1:18" ht="25.5" customHeight="1" x14ac:dyDescent="0.25">
      <c r="E30" s="286"/>
      <c r="F30" s="286"/>
      <c r="G30" s="286"/>
      <c r="H30" s="286"/>
      <c r="I30" s="286"/>
      <c r="J30" s="286"/>
      <c r="K30" s="286"/>
      <c r="L30" s="286"/>
      <c r="M30" s="286"/>
      <c r="N30" s="286"/>
      <c r="O30" s="286"/>
      <c r="P30" s="286"/>
      <c r="Q30" s="286"/>
      <c r="R30" s="38"/>
    </row>
    <row r="31" spans="1:18" ht="18.75" x14ac:dyDescent="0.3">
      <c r="E31" s="240" t="s">
        <v>99</v>
      </c>
    </row>
    <row r="35" spans="5:17" x14ac:dyDescent="0.25">
      <c r="E35" s="282"/>
      <c r="F35" s="282"/>
      <c r="G35" s="282"/>
      <c r="H35" s="282"/>
      <c r="I35" s="282"/>
      <c r="J35" s="282"/>
      <c r="K35" s="282"/>
      <c r="L35" s="282"/>
      <c r="M35" s="282"/>
      <c r="N35" s="282"/>
      <c r="O35" s="282"/>
      <c r="P35" s="282"/>
      <c r="Q35" s="282"/>
    </row>
  </sheetData>
  <mergeCells count="7">
    <mergeCell ref="E35:Q35"/>
    <mergeCell ref="E7:Q8"/>
    <mergeCell ref="L14:Q14"/>
    <mergeCell ref="I14:J15"/>
    <mergeCell ref="G14:G15"/>
    <mergeCell ref="E14:E15"/>
    <mergeCell ref="E29:Q30"/>
  </mergeCells>
  <conditionalFormatting sqref="O10 Q10">
    <cfRule type="cellIs" dxfId="23" priority="11" stopIfTrue="1" operator="equal">
      <formula>$G$10</formula>
    </cfRule>
  </conditionalFormatting>
  <conditionalFormatting sqref="J10 M10">
    <cfRule type="cellIs" dxfId="22" priority="1" stopIfTrue="1" operator="equal">
      <formula>$G$10</formula>
    </cfRule>
  </conditionalFormatting>
  <pageMargins left="0.70866141732283472" right="0.70866141732283472" top="0.74803149606299213" bottom="0.74803149606299213" header="0.31496062992125984" footer="0.31496062992125984"/>
  <pageSetup paperSize="9" scale="72" orientation="landscape" r:id="rId1"/>
  <ignoredErrors>
    <ignoredError sqref="O10 P10:Q10"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AR56"/>
  <sheetViews>
    <sheetView showGridLines="0" showRowColHeaders="0" zoomScale="90" zoomScaleNormal="90" workbookViewId="0">
      <selection activeCell="I3" sqref="I3"/>
    </sheetView>
  </sheetViews>
  <sheetFormatPr baseColWidth="10" defaultColWidth="9.140625" defaultRowHeight="15.75" x14ac:dyDescent="0.25"/>
  <cols>
    <col min="1" max="1" width="2.7109375" style="5" customWidth="1"/>
    <col min="2" max="2" width="17.5703125" style="5" customWidth="1"/>
    <col min="3" max="3" width="1.7109375" style="5" customWidth="1"/>
    <col min="4" max="4" width="12" style="6" customWidth="1"/>
    <col min="5" max="5" width="33.140625" style="5" customWidth="1"/>
    <col min="6" max="6" width="1.28515625" style="5" customWidth="1"/>
    <col min="7" max="7" width="15.5703125" style="5" customWidth="1"/>
    <col min="8" max="8" width="1.28515625" style="5" customWidth="1"/>
    <col min="9" max="9" width="13.85546875" style="5" customWidth="1"/>
    <col min="10" max="10" width="1.28515625" style="5" customWidth="1"/>
    <col min="11" max="11" width="13.85546875" style="5" customWidth="1"/>
    <col min="12" max="12" width="1.28515625" style="5" customWidth="1"/>
    <col min="13" max="13" width="13.85546875" style="5" customWidth="1"/>
    <col min="14" max="14" width="1.28515625" style="5" customWidth="1"/>
    <col min="15" max="15" width="13.85546875" style="5" customWidth="1"/>
    <col min="16" max="16" width="1.28515625" style="5" customWidth="1"/>
    <col min="17" max="17" width="13.85546875" style="5" customWidth="1"/>
    <col min="18" max="18" width="1.85546875" style="5" customWidth="1"/>
    <col min="19" max="19" width="14.140625" style="5" customWidth="1"/>
    <col min="20" max="28" width="9.140625" style="5"/>
    <col min="29" max="29" width="2.5703125" style="5" customWidth="1"/>
    <col min="30" max="30" width="18.140625" style="5" customWidth="1"/>
    <col min="31" max="16384" width="9.140625" style="5"/>
  </cols>
  <sheetData>
    <row r="1" spans="2:44" ht="15" customHeight="1" x14ac:dyDescent="0.25"/>
    <row r="2" spans="2:44" ht="15" customHeight="1" x14ac:dyDescent="0.25">
      <c r="B2" s="15"/>
    </row>
    <row r="3" spans="2:44" ht="15" customHeight="1" x14ac:dyDescent="0.25">
      <c r="B3" s="14"/>
    </row>
    <row r="4" spans="2:44" ht="15" customHeight="1" x14ac:dyDescent="0.25"/>
    <row r="5" spans="2:44" ht="15" customHeight="1" x14ac:dyDescent="0.25"/>
    <row r="6" spans="2:44" ht="15" customHeight="1" x14ac:dyDescent="0.25"/>
    <row r="7" spans="2:44" ht="15" customHeight="1" x14ac:dyDescent="0.25">
      <c r="E7" s="278" t="s">
        <v>100</v>
      </c>
      <c r="F7" s="278"/>
      <c r="G7" s="278"/>
      <c r="H7" s="278"/>
      <c r="I7" s="278"/>
      <c r="J7" s="278"/>
      <c r="K7" s="278"/>
      <c r="L7" s="278"/>
      <c r="M7" s="278"/>
      <c r="N7" s="278"/>
      <c r="O7" s="278"/>
      <c r="P7" s="278"/>
    </row>
    <row r="8" spans="2:44" ht="15" customHeight="1" x14ac:dyDescent="0.25">
      <c r="E8" s="278"/>
      <c r="F8" s="278"/>
      <c r="G8" s="278"/>
      <c r="H8" s="278"/>
      <c r="I8" s="278"/>
      <c r="J8" s="278"/>
      <c r="K8" s="278"/>
      <c r="L8" s="278"/>
      <c r="M8" s="278"/>
      <c r="N8" s="278"/>
      <c r="O8" s="278"/>
      <c r="P8" s="278"/>
    </row>
    <row r="9" spans="2:44" ht="15" customHeight="1" x14ac:dyDescent="0.25">
      <c r="E9" s="237"/>
      <c r="F9" s="237"/>
      <c r="G9" s="237"/>
      <c r="H9" s="237"/>
      <c r="I9" s="237"/>
      <c r="J9" s="237"/>
      <c r="K9" s="237"/>
      <c r="L9" s="237"/>
      <c r="M9" s="237"/>
      <c r="N9" s="237"/>
      <c r="O9" s="237"/>
      <c r="P9" s="237"/>
    </row>
    <row r="10" spans="2:44" ht="15" customHeight="1" x14ac:dyDescent="0.25">
      <c r="E10" s="8"/>
      <c r="F10" s="8"/>
      <c r="G10" s="8"/>
      <c r="H10" s="8"/>
      <c r="I10" s="8"/>
      <c r="J10" s="8"/>
      <c r="K10" s="8"/>
      <c r="L10" s="8"/>
      <c r="M10" s="8"/>
      <c r="N10" s="8"/>
      <c r="O10" s="8"/>
      <c r="P10" s="8"/>
      <c r="Q10" s="8"/>
      <c r="R10" s="8"/>
      <c r="S10" s="8"/>
    </row>
    <row r="11" spans="2:44" ht="15" customHeight="1" x14ac:dyDescent="0.35">
      <c r="E11" s="71"/>
      <c r="F11" s="71"/>
      <c r="G11" s="71"/>
      <c r="H11" s="71"/>
      <c r="I11" s="71"/>
      <c r="J11" s="71"/>
      <c r="K11" s="71"/>
      <c r="L11" s="71"/>
      <c r="M11" s="71"/>
      <c r="N11" s="71"/>
      <c r="O11" s="71"/>
      <c r="P11" s="71"/>
      <c r="Q11" s="71"/>
      <c r="R11" s="71"/>
      <c r="S11" s="71"/>
    </row>
    <row r="12" spans="2:44" ht="15" customHeight="1" x14ac:dyDescent="0.35">
      <c r="E12" s="319" t="s">
        <v>32</v>
      </c>
      <c r="F12" s="113"/>
      <c r="G12" s="322" t="s">
        <v>101</v>
      </c>
      <c r="H12" s="323"/>
      <c r="I12" s="323"/>
      <c r="J12" s="323"/>
      <c r="K12" s="323"/>
      <c r="L12" s="323"/>
      <c r="M12" s="323"/>
      <c r="N12" s="323"/>
      <c r="O12" s="323"/>
      <c r="P12" s="323"/>
      <c r="Q12" s="324"/>
      <c r="R12" s="113"/>
      <c r="S12" s="328" t="s">
        <v>102</v>
      </c>
      <c r="AD12" s="319" t="s">
        <v>32</v>
      </c>
      <c r="AE12" s="113"/>
      <c r="AF12" s="322" t="s">
        <v>27</v>
      </c>
      <c r="AG12" s="323"/>
      <c r="AH12" s="323"/>
      <c r="AI12" s="323"/>
      <c r="AJ12" s="323"/>
      <c r="AK12" s="323"/>
      <c r="AL12" s="323"/>
      <c r="AM12" s="323"/>
      <c r="AN12" s="323"/>
      <c r="AO12" s="323"/>
      <c r="AP12" s="324"/>
      <c r="AQ12" s="113"/>
      <c r="AR12" s="328" t="s">
        <v>26</v>
      </c>
    </row>
    <row r="13" spans="2:44" ht="15.75" customHeight="1" x14ac:dyDescent="0.35">
      <c r="E13" s="320"/>
      <c r="F13" s="102"/>
      <c r="G13" s="325"/>
      <c r="H13" s="326"/>
      <c r="I13" s="326"/>
      <c r="J13" s="326"/>
      <c r="K13" s="326"/>
      <c r="L13" s="326"/>
      <c r="M13" s="326"/>
      <c r="N13" s="326"/>
      <c r="O13" s="326"/>
      <c r="P13" s="326"/>
      <c r="Q13" s="327"/>
      <c r="R13" s="102"/>
      <c r="S13" s="329"/>
      <c r="AD13" s="320"/>
      <c r="AE13" s="102"/>
      <c r="AF13" s="325"/>
      <c r="AG13" s="326"/>
      <c r="AH13" s="326"/>
      <c r="AI13" s="326"/>
      <c r="AJ13" s="326"/>
      <c r="AK13" s="326"/>
      <c r="AL13" s="326"/>
      <c r="AM13" s="326"/>
      <c r="AN13" s="326"/>
      <c r="AO13" s="326"/>
      <c r="AP13" s="327"/>
      <c r="AQ13" s="102"/>
      <c r="AR13" s="329"/>
    </row>
    <row r="14" spans="2:44" ht="21" customHeight="1" x14ac:dyDescent="0.35">
      <c r="D14" s="5"/>
      <c r="E14" s="320"/>
      <c r="F14" s="102"/>
      <c r="G14" s="333" t="str">
        <f>'Mesh Choice'!E17</f>
        <v>P. permanente</v>
      </c>
      <c r="H14" s="254"/>
      <c r="I14" s="335" t="str">
        <f>'Mesh Choice'!E19</f>
        <v>P. biologique</v>
      </c>
      <c r="J14" s="186"/>
      <c r="K14" s="335" t="str">
        <f>'Mesh Choice'!E21</f>
        <v>BioS</v>
      </c>
      <c r="L14" s="254"/>
      <c r="M14" s="335" t="str">
        <f>'Mesh Choice'!E23</f>
        <v xml:space="preserve">2 étapes </v>
      </c>
      <c r="N14" s="186"/>
      <c r="O14" s="317" t="str">
        <f>'Mesh Choice'!E25</f>
        <v xml:space="preserve"> </v>
      </c>
      <c r="P14" s="186"/>
      <c r="Q14" s="315" t="str">
        <f>'Mesh Choice'!E27</f>
        <v xml:space="preserve"> </v>
      </c>
      <c r="R14" s="102"/>
      <c r="S14" s="329"/>
      <c r="AD14" s="320"/>
      <c r="AE14" s="102"/>
      <c r="AF14" s="331" t="s">
        <v>55</v>
      </c>
      <c r="AG14" s="186"/>
      <c r="AH14" s="317" t="s">
        <v>20</v>
      </c>
      <c r="AI14" s="186"/>
      <c r="AJ14" s="317" t="s">
        <v>14</v>
      </c>
      <c r="AK14" s="186"/>
      <c r="AL14" s="317">
        <f>'Mesh Choice'!AN23</f>
        <v>0</v>
      </c>
      <c r="AM14" s="186"/>
      <c r="AN14" s="317">
        <f>'Mesh Choice'!AN25</f>
        <v>0</v>
      </c>
      <c r="AO14" s="186"/>
      <c r="AP14" s="315">
        <f>'Mesh Choice'!AN27</f>
        <v>0</v>
      </c>
      <c r="AQ14" s="102"/>
      <c r="AR14" s="329"/>
    </row>
    <row r="15" spans="2:44" ht="21" customHeight="1" x14ac:dyDescent="0.35">
      <c r="D15" s="5"/>
      <c r="E15" s="321"/>
      <c r="F15" s="112"/>
      <c r="G15" s="334"/>
      <c r="H15" s="255"/>
      <c r="I15" s="336"/>
      <c r="J15" s="187"/>
      <c r="K15" s="336"/>
      <c r="L15" s="255"/>
      <c r="M15" s="336"/>
      <c r="N15" s="187"/>
      <c r="O15" s="318"/>
      <c r="P15" s="187"/>
      <c r="Q15" s="316"/>
      <c r="R15" s="112"/>
      <c r="S15" s="330"/>
      <c r="AD15" s="321"/>
      <c r="AE15" s="112"/>
      <c r="AF15" s="332"/>
      <c r="AG15" s="187"/>
      <c r="AH15" s="318"/>
      <c r="AI15" s="187"/>
      <c r="AJ15" s="318"/>
      <c r="AK15" s="187"/>
      <c r="AL15" s="318"/>
      <c r="AM15" s="187"/>
      <c r="AN15" s="318"/>
      <c r="AO15" s="187"/>
      <c r="AP15" s="316"/>
      <c r="AQ15" s="112"/>
      <c r="AR15" s="330"/>
    </row>
    <row r="16" spans="2:44" ht="8.25" customHeight="1" x14ac:dyDescent="0.35">
      <c r="D16" s="5"/>
      <c r="E16" s="114"/>
      <c r="F16" s="102"/>
      <c r="G16" s="110"/>
      <c r="H16" s="102"/>
      <c r="I16" s="102"/>
      <c r="J16" s="102"/>
      <c r="K16" s="102"/>
      <c r="L16" s="102"/>
      <c r="M16" s="102"/>
      <c r="N16" s="102"/>
      <c r="O16" s="102"/>
      <c r="P16" s="102"/>
      <c r="Q16" s="111"/>
      <c r="R16" s="102"/>
      <c r="S16" s="115"/>
      <c r="AD16" s="114"/>
      <c r="AE16" s="102"/>
      <c r="AF16" s="110"/>
      <c r="AG16" s="102"/>
      <c r="AH16" s="102"/>
      <c r="AI16" s="102"/>
      <c r="AJ16" s="102"/>
      <c r="AK16" s="102"/>
      <c r="AL16" s="102"/>
      <c r="AM16" s="102"/>
      <c r="AN16" s="102"/>
      <c r="AO16" s="102"/>
      <c r="AP16" s="111"/>
      <c r="AQ16" s="102"/>
      <c r="AR16" s="115"/>
    </row>
    <row r="17" spans="4:44" ht="21" customHeight="1" x14ac:dyDescent="0.35">
      <c r="D17" s="5"/>
      <c r="E17" s="116" t="str">
        <f>IF(Structure!J12=0, " ", Structure!J12)</f>
        <v>Récidive hernie</v>
      </c>
      <c r="F17" s="102"/>
      <c r="G17" s="157">
        <v>0.12</v>
      </c>
      <c r="H17" s="158"/>
      <c r="I17" s="159">
        <v>0.18</v>
      </c>
      <c r="J17" s="158"/>
      <c r="K17" s="159">
        <v>0.13</v>
      </c>
      <c r="L17" s="158"/>
      <c r="M17" s="159">
        <v>0.7</v>
      </c>
      <c r="N17" s="158"/>
      <c r="O17" s="159"/>
      <c r="P17" s="158"/>
      <c r="Q17" s="160"/>
      <c r="R17" s="102"/>
      <c r="S17" s="117">
        <v>4652</v>
      </c>
      <c r="AD17" s="116" t="str">
        <f>IF(Structure!AS12=0, " ", Structure!AS12)</f>
        <v xml:space="preserve"> </v>
      </c>
      <c r="AE17" s="102"/>
      <c r="AF17" s="229">
        <v>7.0000000000000007E-2</v>
      </c>
      <c r="AG17" s="230"/>
      <c r="AH17" s="231">
        <v>0.188</v>
      </c>
      <c r="AI17" s="230"/>
      <c r="AJ17" s="231">
        <v>7.5999999999999998E-2</v>
      </c>
      <c r="AK17" s="158"/>
      <c r="AL17" s="159"/>
      <c r="AM17" s="158"/>
      <c r="AN17" s="159"/>
      <c r="AO17" s="158"/>
      <c r="AP17" s="160"/>
      <c r="AQ17" s="102"/>
      <c r="AR17" s="117">
        <v>6529</v>
      </c>
    </row>
    <row r="18" spans="4:44" ht="8.25" customHeight="1" x14ac:dyDescent="0.35">
      <c r="D18" s="5"/>
      <c r="E18" s="114"/>
      <c r="F18" s="102"/>
      <c r="G18" s="161"/>
      <c r="H18" s="162"/>
      <c r="I18" s="162"/>
      <c r="J18" s="162"/>
      <c r="K18" s="162"/>
      <c r="L18" s="162"/>
      <c r="M18" s="162"/>
      <c r="N18" s="162"/>
      <c r="O18" s="162"/>
      <c r="P18" s="162"/>
      <c r="Q18" s="163"/>
      <c r="R18" s="102"/>
      <c r="S18" s="118"/>
      <c r="AD18" s="114"/>
      <c r="AE18" s="102"/>
      <c r="AF18" s="232"/>
      <c r="AG18" s="233"/>
      <c r="AH18" s="233"/>
      <c r="AI18" s="233"/>
      <c r="AJ18" s="233"/>
      <c r="AK18" s="162"/>
      <c r="AL18" s="162"/>
      <c r="AM18" s="162"/>
      <c r="AN18" s="162"/>
      <c r="AO18" s="162"/>
      <c r="AP18" s="163"/>
      <c r="AQ18" s="102"/>
      <c r="AR18" s="118"/>
    </row>
    <row r="19" spans="4:44" ht="21" customHeight="1" x14ac:dyDescent="0.35">
      <c r="D19" s="5"/>
      <c r="E19" s="116" t="str">
        <f>IF(Structure!J14=0, " ", Structure!J14)</f>
        <v>Explantation prothèse</v>
      </c>
      <c r="F19" s="102"/>
      <c r="G19" s="157">
        <v>9.4E-2</v>
      </c>
      <c r="H19" s="158"/>
      <c r="I19" s="159">
        <v>0.04</v>
      </c>
      <c r="J19" s="158"/>
      <c r="K19" s="159">
        <v>0</v>
      </c>
      <c r="L19" s="158"/>
      <c r="M19" s="159">
        <v>0</v>
      </c>
      <c r="N19" s="158"/>
      <c r="O19" s="159"/>
      <c r="P19" s="158"/>
      <c r="Q19" s="160"/>
      <c r="R19" s="102"/>
      <c r="S19" s="117">
        <v>10000</v>
      </c>
      <c r="AD19" s="116" t="str">
        <f>IF(Structure!AS14=0, " ", Structure!AS14)</f>
        <v xml:space="preserve"> </v>
      </c>
      <c r="AE19" s="102"/>
      <c r="AF19" s="229">
        <v>7.0999999999999994E-2</v>
      </c>
      <c r="AG19" s="230"/>
      <c r="AH19" s="231">
        <v>1.7000000000000001E-2</v>
      </c>
      <c r="AI19" s="230"/>
      <c r="AJ19" s="231">
        <v>0</v>
      </c>
      <c r="AK19" s="158"/>
      <c r="AL19" s="159"/>
      <c r="AM19" s="158"/>
      <c r="AN19" s="159"/>
      <c r="AO19" s="158"/>
      <c r="AP19" s="160"/>
      <c r="AQ19" s="102"/>
      <c r="AR19" s="117">
        <v>15735</v>
      </c>
    </row>
    <row r="20" spans="4:44" ht="8.25" customHeight="1" x14ac:dyDescent="0.35">
      <c r="D20" s="5"/>
      <c r="E20" s="114"/>
      <c r="F20" s="102"/>
      <c r="G20" s="161"/>
      <c r="H20" s="162"/>
      <c r="I20" s="162"/>
      <c r="J20" s="162"/>
      <c r="K20" s="162"/>
      <c r="L20" s="162"/>
      <c r="M20" s="162"/>
      <c r="N20" s="162"/>
      <c r="O20" s="162"/>
      <c r="P20" s="162"/>
      <c r="Q20" s="163"/>
      <c r="R20" s="102"/>
      <c r="S20" s="119"/>
      <c r="AD20" s="114"/>
      <c r="AE20" s="102"/>
      <c r="AF20" s="232"/>
      <c r="AG20" s="233"/>
      <c r="AH20" s="233"/>
      <c r="AI20" s="233"/>
      <c r="AJ20" s="233"/>
      <c r="AK20" s="162"/>
      <c r="AL20" s="162"/>
      <c r="AM20" s="162"/>
      <c r="AN20" s="162"/>
      <c r="AO20" s="162"/>
      <c r="AP20" s="163"/>
      <c r="AQ20" s="102"/>
      <c r="AR20" s="119"/>
    </row>
    <row r="21" spans="4:44" ht="21" customHeight="1" x14ac:dyDescent="0.35">
      <c r="D21" s="5"/>
      <c r="E21" s="116" t="str">
        <f>IF(Structure!J16=0, " ", Structure!J16)</f>
        <v>Infection profonde</v>
      </c>
      <c r="F21" s="104"/>
      <c r="G21" s="157">
        <v>0.09</v>
      </c>
      <c r="H21" s="158"/>
      <c r="I21" s="159">
        <v>0.08</v>
      </c>
      <c r="J21" s="158"/>
      <c r="K21" s="159">
        <v>0.04</v>
      </c>
      <c r="L21" s="158"/>
      <c r="M21" s="159">
        <v>0.1</v>
      </c>
      <c r="N21" s="158"/>
      <c r="O21" s="159"/>
      <c r="P21" s="158"/>
      <c r="Q21" s="160"/>
      <c r="R21" s="102"/>
      <c r="S21" s="117">
        <v>3000</v>
      </c>
      <c r="AD21" s="116" t="str">
        <f>IF(Structure!AS16=0, " ", Structure!AS16)</f>
        <v xml:space="preserve"> </v>
      </c>
      <c r="AE21" s="104"/>
      <c r="AF21" s="229">
        <v>0.2</v>
      </c>
      <c r="AG21" s="230"/>
      <c r="AH21" s="231">
        <v>0.25800000000000001</v>
      </c>
      <c r="AI21" s="230"/>
      <c r="AJ21" s="231">
        <v>0.09</v>
      </c>
      <c r="AK21" s="158"/>
      <c r="AL21" s="159"/>
      <c r="AM21" s="158"/>
      <c r="AN21" s="159"/>
      <c r="AO21" s="158"/>
      <c r="AP21" s="160"/>
      <c r="AQ21" s="102"/>
      <c r="AR21" s="117">
        <v>7076</v>
      </c>
    </row>
    <row r="22" spans="4:44" ht="8.25" customHeight="1" x14ac:dyDescent="0.35">
      <c r="D22" s="5"/>
      <c r="E22" s="120"/>
      <c r="F22" s="104"/>
      <c r="G22" s="161"/>
      <c r="H22" s="162"/>
      <c r="I22" s="162"/>
      <c r="J22" s="162"/>
      <c r="K22" s="162"/>
      <c r="L22" s="162"/>
      <c r="M22" s="162"/>
      <c r="N22" s="162"/>
      <c r="O22" s="162"/>
      <c r="P22" s="162"/>
      <c r="Q22" s="163"/>
      <c r="R22" s="102"/>
      <c r="S22" s="119"/>
      <c r="AD22" s="120"/>
      <c r="AE22" s="104"/>
      <c r="AF22" s="232"/>
      <c r="AG22" s="233"/>
      <c r="AH22" s="233"/>
      <c r="AI22" s="233"/>
      <c r="AJ22" s="233"/>
      <c r="AK22" s="162"/>
      <c r="AL22" s="162"/>
      <c r="AM22" s="162"/>
      <c r="AN22" s="162"/>
      <c r="AO22" s="162"/>
      <c r="AP22" s="163"/>
      <c r="AQ22" s="102"/>
      <c r="AR22" s="119"/>
    </row>
    <row r="23" spans="4:44" ht="21" customHeight="1" x14ac:dyDescent="0.35">
      <c r="D23" s="5"/>
      <c r="E23" s="116" t="str">
        <f>IF(Structure!J18=0, " ", Structure!J18)</f>
        <v xml:space="preserve"> </v>
      </c>
      <c r="F23" s="104"/>
      <c r="G23" s="157"/>
      <c r="H23" s="158"/>
      <c r="I23" s="159"/>
      <c r="J23" s="158"/>
      <c r="K23" s="159"/>
      <c r="L23" s="158"/>
      <c r="M23" s="159"/>
      <c r="N23" s="158"/>
      <c r="O23" s="159"/>
      <c r="P23" s="158"/>
      <c r="Q23" s="160"/>
      <c r="R23" s="102"/>
      <c r="S23" s="117"/>
      <c r="AD23" s="116" t="str">
        <f>IF(Structure!AS18=0, " ", Structure!AS18)</f>
        <v xml:space="preserve"> </v>
      </c>
      <c r="AE23" s="104"/>
      <c r="AF23" s="229">
        <v>7.9000000000000001E-2</v>
      </c>
      <c r="AG23" s="230"/>
      <c r="AH23" s="231">
        <v>0.15</v>
      </c>
      <c r="AI23" s="230"/>
      <c r="AJ23" s="231">
        <v>6.2E-2</v>
      </c>
      <c r="AK23" s="158"/>
      <c r="AL23" s="159"/>
      <c r="AM23" s="158"/>
      <c r="AN23" s="159"/>
      <c r="AO23" s="158"/>
      <c r="AP23" s="160"/>
      <c r="AQ23" s="102"/>
      <c r="AR23" s="117">
        <v>441</v>
      </c>
    </row>
    <row r="24" spans="4:44" ht="8.25" customHeight="1" x14ac:dyDescent="0.35">
      <c r="D24" s="5"/>
      <c r="E24" s="121"/>
      <c r="F24" s="102"/>
      <c r="G24" s="161"/>
      <c r="H24" s="162"/>
      <c r="I24" s="162"/>
      <c r="J24" s="162"/>
      <c r="K24" s="162"/>
      <c r="L24" s="162"/>
      <c r="M24" s="162"/>
      <c r="N24" s="162"/>
      <c r="O24" s="162"/>
      <c r="P24" s="162"/>
      <c r="Q24" s="163"/>
      <c r="R24" s="102"/>
      <c r="S24" s="119"/>
      <c r="AD24" s="121"/>
      <c r="AE24" s="102"/>
      <c r="AF24" s="232"/>
      <c r="AG24" s="233"/>
      <c r="AH24" s="233"/>
      <c r="AI24" s="233"/>
      <c r="AJ24" s="233"/>
      <c r="AK24" s="162"/>
      <c r="AL24" s="162"/>
      <c r="AM24" s="162"/>
      <c r="AN24" s="162"/>
      <c r="AO24" s="162"/>
      <c r="AP24" s="163"/>
      <c r="AQ24" s="102"/>
      <c r="AR24" s="119"/>
    </row>
    <row r="25" spans="4:44" ht="21" customHeight="1" x14ac:dyDescent="0.35">
      <c r="D25" s="5"/>
      <c r="E25" s="116" t="str">
        <f>IF(Structure!J20=0, " ", Structure!J20)</f>
        <v xml:space="preserve"> </v>
      </c>
      <c r="F25" s="102"/>
      <c r="G25" s="157"/>
      <c r="H25" s="158"/>
      <c r="I25" s="159"/>
      <c r="J25" s="158"/>
      <c r="K25" s="159"/>
      <c r="L25" s="158"/>
      <c r="M25" s="159"/>
      <c r="N25" s="158"/>
      <c r="O25" s="159"/>
      <c r="P25" s="158"/>
      <c r="Q25" s="160"/>
      <c r="R25" s="102"/>
      <c r="S25" s="117"/>
      <c r="AD25" s="116" t="str">
        <f>IF(Structure!AS20=0, " ", Structure!AS20)</f>
        <v xml:space="preserve"> </v>
      </c>
      <c r="AE25" s="102"/>
      <c r="AF25" s="229"/>
      <c r="AG25" s="230"/>
      <c r="AH25" s="231"/>
      <c r="AI25" s="230"/>
      <c r="AJ25" s="231"/>
      <c r="AK25" s="158"/>
      <c r="AL25" s="159"/>
      <c r="AM25" s="158"/>
      <c r="AN25" s="159"/>
      <c r="AO25" s="158"/>
      <c r="AP25" s="160"/>
      <c r="AQ25" s="102"/>
      <c r="AR25" s="117"/>
    </row>
    <row r="26" spans="4:44" ht="8.25" customHeight="1" x14ac:dyDescent="0.35">
      <c r="D26" s="5"/>
      <c r="E26" s="121"/>
      <c r="F26" s="104"/>
      <c r="G26" s="161"/>
      <c r="H26" s="162"/>
      <c r="I26" s="162"/>
      <c r="J26" s="162"/>
      <c r="K26" s="162"/>
      <c r="L26" s="162"/>
      <c r="M26" s="162"/>
      <c r="N26" s="162"/>
      <c r="O26" s="162"/>
      <c r="P26" s="162"/>
      <c r="Q26" s="163"/>
      <c r="R26" s="102"/>
      <c r="S26" s="119"/>
      <c r="AD26" s="121"/>
      <c r="AE26" s="104"/>
      <c r="AF26" s="232"/>
      <c r="AG26" s="233"/>
      <c r="AH26" s="233"/>
      <c r="AI26" s="233"/>
      <c r="AJ26" s="233"/>
      <c r="AK26" s="162"/>
      <c r="AL26" s="162"/>
      <c r="AM26" s="162"/>
      <c r="AN26" s="162"/>
      <c r="AO26" s="162"/>
      <c r="AP26" s="163"/>
      <c r="AQ26" s="102"/>
      <c r="AR26" s="119"/>
    </row>
    <row r="27" spans="4:44" ht="21" customHeight="1" x14ac:dyDescent="0.35">
      <c r="D27" s="5"/>
      <c r="E27" s="122" t="str">
        <f>IF(Structure!J22=0, " ", Structure!J22)</f>
        <v xml:space="preserve"> </v>
      </c>
      <c r="F27" s="123"/>
      <c r="G27" s="164"/>
      <c r="H27" s="165"/>
      <c r="I27" s="166"/>
      <c r="J27" s="165"/>
      <c r="K27" s="166"/>
      <c r="L27" s="165"/>
      <c r="M27" s="166"/>
      <c r="N27" s="165"/>
      <c r="O27" s="166"/>
      <c r="P27" s="165"/>
      <c r="Q27" s="167"/>
      <c r="R27" s="124"/>
      <c r="S27" s="125"/>
      <c r="AD27" s="122" t="str">
        <f>IF(Structure!AS22=0, " ", Structure!AS22)</f>
        <v xml:space="preserve"> </v>
      </c>
      <c r="AE27" s="123"/>
      <c r="AF27" s="234"/>
      <c r="AG27" s="235"/>
      <c r="AH27" s="236"/>
      <c r="AI27" s="235"/>
      <c r="AJ27" s="236"/>
      <c r="AK27" s="165"/>
      <c r="AL27" s="166"/>
      <c r="AM27" s="165"/>
      <c r="AN27" s="166"/>
      <c r="AO27" s="165"/>
      <c r="AP27" s="167"/>
      <c r="AQ27" s="124"/>
      <c r="AR27" s="125"/>
    </row>
    <row r="28" spans="4:44" ht="16.5" customHeight="1" x14ac:dyDescent="0.25"/>
    <row r="29" spans="4:44" ht="15.75" customHeight="1" x14ac:dyDescent="0.25">
      <c r="E29" s="286" t="s">
        <v>131</v>
      </c>
      <c r="F29" s="286"/>
      <c r="G29" s="286"/>
      <c r="H29" s="286"/>
      <c r="I29" s="286"/>
      <c r="J29" s="286"/>
      <c r="K29" s="286"/>
      <c r="L29" s="286"/>
      <c r="M29" s="286"/>
      <c r="N29" s="286"/>
      <c r="O29" s="286"/>
      <c r="P29" s="286"/>
      <c r="Q29" s="286"/>
      <c r="R29" s="286"/>
      <c r="S29" s="286"/>
    </row>
    <row r="30" spans="4:44" ht="25.5" customHeight="1" x14ac:dyDescent="0.25">
      <c r="E30" s="286"/>
      <c r="F30" s="286"/>
      <c r="G30" s="286"/>
      <c r="H30" s="286"/>
      <c r="I30" s="286"/>
      <c r="J30" s="286"/>
      <c r="K30" s="286"/>
      <c r="L30" s="286"/>
      <c r="M30" s="286"/>
      <c r="N30" s="286"/>
      <c r="O30" s="286"/>
      <c r="P30" s="286"/>
      <c r="Q30" s="286"/>
      <c r="R30" s="286"/>
      <c r="S30" s="286"/>
    </row>
    <row r="31" spans="4:44" ht="25.5" customHeight="1" x14ac:dyDescent="0.25">
      <c r="E31" s="286"/>
      <c r="F31" s="286"/>
      <c r="G31" s="286"/>
      <c r="H31" s="286"/>
      <c r="I31" s="286"/>
      <c r="J31" s="286"/>
      <c r="K31" s="286"/>
      <c r="L31" s="286"/>
      <c r="M31" s="286"/>
      <c r="N31" s="286"/>
      <c r="O31" s="286"/>
      <c r="P31" s="286"/>
      <c r="Q31" s="286"/>
      <c r="R31" s="286"/>
      <c r="S31" s="286"/>
    </row>
    <row r="32" spans="4:44" ht="25.5" customHeight="1" x14ac:dyDescent="0.25">
      <c r="E32" s="239"/>
      <c r="F32" s="239"/>
      <c r="G32" s="239"/>
      <c r="H32" s="239"/>
      <c r="I32" s="239"/>
      <c r="J32" s="239"/>
      <c r="K32" s="239"/>
      <c r="L32" s="239"/>
      <c r="M32" s="239"/>
      <c r="N32" s="239"/>
      <c r="O32" s="239"/>
      <c r="P32" s="239"/>
      <c r="Q32" s="239"/>
      <c r="R32" s="239"/>
      <c r="S32" s="239"/>
    </row>
    <row r="55" spans="7:7" ht="18.75" x14ac:dyDescent="0.3">
      <c r="G55" s="228"/>
    </row>
    <row r="56" spans="7:7" ht="18.75" x14ac:dyDescent="0.3">
      <c r="G56" s="228"/>
    </row>
  </sheetData>
  <mergeCells count="20">
    <mergeCell ref="AN14:AN15"/>
    <mergeCell ref="Q14:Q15"/>
    <mergeCell ref="S12:S15"/>
    <mergeCell ref="E7:P8"/>
    <mergeCell ref="G14:G15"/>
    <mergeCell ref="I14:I15"/>
    <mergeCell ref="K14:K15"/>
    <mergeCell ref="M14:M15"/>
    <mergeCell ref="E12:E15"/>
    <mergeCell ref="G12:Q13"/>
    <mergeCell ref="E29:S31"/>
    <mergeCell ref="AP14:AP15"/>
    <mergeCell ref="O14:O15"/>
    <mergeCell ref="AD12:AD15"/>
    <mergeCell ref="AF12:AP13"/>
    <mergeCell ref="AR12:AR15"/>
    <mergeCell ref="AF14:AF15"/>
    <mergeCell ref="AH14:AH15"/>
    <mergeCell ref="AJ14:AJ15"/>
    <mergeCell ref="AL14:AL15"/>
  </mergeCells>
  <pageMargins left="0.70866141732283472" right="0.70866141732283472" top="0.74803149606299213" bottom="0.74803149606299213" header="0.31496062992125984" footer="0.31496062992125984"/>
  <pageSetup paperSize="9" scale="7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
  <sheetViews>
    <sheetView showGridLines="0" showRowColHeaders="0" zoomScale="90" zoomScaleNormal="90" workbookViewId="0">
      <selection activeCell="I3" sqref="I3"/>
    </sheetView>
  </sheetViews>
  <sheetFormatPr baseColWidth="10" defaultColWidth="9.140625" defaultRowHeight="15.75" x14ac:dyDescent="0.25"/>
  <cols>
    <col min="1" max="1" width="2.7109375" style="5" customWidth="1"/>
    <col min="2" max="2" width="17.5703125" style="5" customWidth="1"/>
    <col min="3" max="3" width="2.7109375" style="5" customWidth="1"/>
    <col min="4" max="4" width="15.140625" customWidth="1"/>
    <col min="5" max="5" width="22.28515625" customWidth="1"/>
    <col min="6" max="6" width="7" style="6" customWidth="1"/>
    <col min="7" max="7" width="19.5703125" style="6" customWidth="1"/>
    <col min="8" max="8" width="3.7109375" style="6" customWidth="1"/>
    <col min="9" max="9" width="19.5703125" customWidth="1"/>
    <col min="10" max="10" width="2.5703125" customWidth="1"/>
    <col min="11" max="11" width="18.7109375" customWidth="1"/>
    <col min="12" max="12" width="3.7109375" customWidth="1"/>
    <col min="13" max="13" width="19.42578125" customWidth="1"/>
    <col min="14" max="14" width="4.42578125" customWidth="1"/>
    <col min="15" max="15" width="6.28515625" customWidth="1"/>
  </cols>
  <sheetData>
    <row r="1" spans="1:17" s="5" customFormat="1" ht="15" customHeight="1" x14ac:dyDescent="0.25">
      <c r="D1" s="6"/>
      <c r="E1" s="6"/>
    </row>
    <row r="2" spans="1:17" s="5" customFormat="1" ht="15" customHeight="1" x14ac:dyDescent="0.25">
      <c r="B2" s="15"/>
      <c r="D2" s="6"/>
      <c r="E2" s="6"/>
    </row>
    <row r="3" spans="1:17" s="5" customFormat="1" ht="15" customHeight="1" x14ac:dyDescent="0.25">
      <c r="B3" s="14"/>
      <c r="D3" s="6"/>
      <c r="E3" s="6"/>
    </row>
    <row r="4" spans="1:17" s="5" customFormat="1" ht="14.25" customHeight="1" x14ac:dyDescent="0.25">
      <c r="D4" s="6"/>
      <c r="E4" s="16"/>
      <c r="F4" s="16"/>
      <c r="G4" s="16"/>
      <c r="H4" s="16"/>
      <c r="I4" s="16"/>
    </row>
    <row r="5" spans="1:17" s="5" customFormat="1" ht="1.5" customHeight="1" x14ac:dyDescent="0.25">
      <c r="D5" s="6"/>
      <c r="E5" s="16"/>
      <c r="F5" s="16"/>
      <c r="G5" s="16"/>
      <c r="H5" s="16"/>
      <c r="I5" s="16"/>
    </row>
    <row r="6" spans="1:17" s="5" customFormat="1" ht="21.75" customHeight="1" x14ac:dyDescent="0.35">
      <c r="D6" s="6"/>
      <c r="E6" s="344" t="s">
        <v>103</v>
      </c>
      <c r="F6" s="344"/>
      <c r="G6" s="344"/>
      <c r="H6" s="344"/>
      <c r="I6" s="154"/>
      <c r="J6" s="155"/>
      <c r="K6" s="344" t="s">
        <v>104</v>
      </c>
      <c r="L6" s="344"/>
      <c r="M6" s="344"/>
      <c r="N6" s="344"/>
      <c r="O6" s="344"/>
      <c r="P6" s="344"/>
      <c r="Q6" s="155"/>
    </row>
    <row r="7" spans="1:17" s="6" customFormat="1" ht="8.25" customHeight="1" thickBot="1" x14ac:dyDescent="0.4">
      <c r="A7" s="5"/>
      <c r="B7" s="5"/>
      <c r="C7" s="5"/>
      <c r="E7" s="345"/>
      <c r="F7" s="345"/>
      <c r="G7" s="345"/>
      <c r="H7" s="345"/>
      <c r="I7" s="154"/>
      <c r="J7" s="153"/>
      <c r="K7" s="345"/>
      <c r="L7" s="345"/>
      <c r="M7" s="345"/>
      <c r="N7" s="345"/>
      <c r="O7" s="345"/>
      <c r="P7" s="345"/>
      <c r="Q7" s="153"/>
    </row>
    <row r="8" spans="1:17" ht="21" customHeight="1" x14ac:dyDescent="0.35">
      <c r="E8" s="138" t="s">
        <v>0</v>
      </c>
      <c r="F8" s="139"/>
      <c r="G8" s="140" t="str">
        <f>Obj_Meth!F9</f>
        <v>A.M.</v>
      </c>
      <c r="H8" s="141"/>
      <c r="I8" s="142"/>
      <c r="K8" s="21"/>
      <c r="L8" s="33"/>
      <c r="M8" s="33"/>
      <c r="N8" s="33"/>
      <c r="O8" s="33"/>
      <c r="P8" s="23"/>
      <c r="Q8" s="7"/>
    </row>
    <row r="9" spans="1:17" ht="6.75" customHeight="1" x14ac:dyDescent="0.35">
      <c r="E9" s="129"/>
      <c r="F9" s="130"/>
      <c r="G9" s="143"/>
      <c r="H9" s="144"/>
      <c r="I9" s="132"/>
      <c r="K9" s="24"/>
      <c r="L9" s="7"/>
      <c r="M9" s="7"/>
      <c r="N9" s="7"/>
      <c r="O9" s="7"/>
      <c r="P9" s="9"/>
      <c r="Q9" s="7"/>
    </row>
    <row r="10" spans="1:17" ht="21" x14ac:dyDescent="0.35">
      <c r="E10" s="129" t="s">
        <v>1</v>
      </c>
      <c r="F10" s="130"/>
      <c r="G10" s="143" t="str">
        <f>Obj_Meth!F11</f>
        <v>CAWR-Prosthèse</v>
      </c>
      <c r="H10" s="144"/>
      <c r="I10" s="132"/>
      <c r="K10" s="24"/>
      <c r="L10" s="7"/>
      <c r="M10" s="7"/>
      <c r="N10" s="7"/>
      <c r="O10" s="7"/>
      <c r="P10" s="9"/>
      <c r="Q10" s="7"/>
    </row>
    <row r="11" spans="1:17" ht="6.75" customHeight="1" x14ac:dyDescent="0.35">
      <c r="E11" s="129"/>
      <c r="F11" s="130"/>
      <c r="G11" s="143"/>
      <c r="H11" s="144"/>
      <c r="I11" s="132"/>
      <c r="K11" s="24"/>
      <c r="L11" s="7"/>
      <c r="M11" s="7"/>
      <c r="N11" s="7"/>
      <c r="O11" s="7"/>
      <c r="P11" s="9"/>
      <c r="Q11" s="7"/>
    </row>
    <row r="12" spans="1:17" ht="21" x14ac:dyDescent="0.35">
      <c r="E12" s="129" t="s">
        <v>73</v>
      </c>
      <c r="F12" s="130"/>
      <c r="G12" s="143">
        <f>Obj_Meth!J13</f>
        <v>6000</v>
      </c>
      <c r="H12" s="144"/>
      <c r="I12" s="132"/>
      <c r="K12" s="24"/>
      <c r="L12" s="7"/>
      <c r="M12" s="7"/>
      <c r="N12" s="7"/>
      <c r="O12" s="7"/>
      <c r="P12" s="9"/>
      <c r="Q12" s="7"/>
    </row>
    <row r="13" spans="1:17" s="6" customFormat="1" ht="6.75" customHeight="1" x14ac:dyDescent="0.35">
      <c r="A13" s="5"/>
      <c r="B13" s="5"/>
      <c r="C13" s="5"/>
      <c r="E13" s="145"/>
      <c r="F13" s="146"/>
      <c r="G13" s="146"/>
      <c r="H13" s="146"/>
      <c r="I13" s="132"/>
      <c r="K13" s="24"/>
      <c r="L13" s="7"/>
      <c r="M13" s="7"/>
      <c r="N13" s="7"/>
      <c r="O13" s="7"/>
      <c r="P13" s="9"/>
      <c r="Q13" s="7"/>
    </row>
    <row r="14" spans="1:17" s="6" customFormat="1" ht="21" x14ac:dyDescent="0.35">
      <c r="A14" s="5"/>
      <c r="B14" s="5"/>
      <c r="C14" s="5"/>
      <c r="E14" s="147" t="s">
        <v>72</v>
      </c>
      <c r="F14" s="146"/>
      <c r="G14" s="146"/>
      <c r="H14" s="146"/>
      <c r="I14" s="132"/>
      <c r="K14" s="24"/>
      <c r="L14" s="7"/>
      <c r="M14" s="7"/>
      <c r="N14" s="7"/>
      <c r="O14" s="7"/>
      <c r="P14" s="9"/>
      <c r="Q14" s="7"/>
    </row>
    <row r="15" spans="1:17" ht="6.75" customHeight="1" x14ac:dyDescent="0.25">
      <c r="E15" s="339" t="str">
        <f>Obj_Meth!F15 &amp; "- " &amp; Obj_Meth!H15&amp; "- " &amp;Obj_Meth!J15 &amp; " - " &amp; Obj_Meth!F17&amp; "- " &amp;Obj_Meth!H17 &amp; "- " &amp; Obj_Meth!J17</f>
        <v xml:space="preserve">P. permanente- P. biologique- BioS - 2 étapes - - </v>
      </c>
      <c r="F15" s="340"/>
      <c r="G15" s="340"/>
      <c r="H15" s="340"/>
      <c r="I15" s="341"/>
      <c r="K15" s="24"/>
      <c r="L15" s="7"/>
      <c r="M15" s="7"/>
      <c r="N15" s="7"/>
      <c r="O15" s="7"/>
      <c r="P15" s="9"/>
      <c r="Q15" s="7"/>
    </row>
    <row r="16" spans="1:17" x14ac:dyDescent="0.25">
      <c r="E16" s="339"/>
      <c r="F16" s="340"/>
      <c r="G16" s="340"/>
      <c r="H16" s="340"/>
      <c r="I16" s="341"/>
      <c r="K16" s="24"/>
      <c r="L16" s="7"/>
      <c r="M16" s="7"/>
      <c r="N16" s="7"/>
      <c r="O16" s="7"/>
      <c r="P16" s="9"/>
      <c r="Q16" s="7"/>
    </row>
    <row r="17" spans="1:17" ht="6.75" customHeight="1" x14ac:dyDescent="0.35">
      <c r="E17" s="145"/>
      <c r="F17" s="146"/>
      <c r="G17" s="146"/>
      <c r="H17" s="146"/>
      <c r="I17" s="132"/>
      <c r="K17" s="24"/>
      <c r="L17" s="7"/>
      <c r="M17" s="7"/>
      <c r="N17" s="7"/>
      <c r="O17" s="7"/>
      <c r="P17" s="9"/>
      <c r="Q17" s="7"/>
    </row>
    <row r="18" spans="1:17" ht="20.25" customHeight="1" thickBot="1" x14ac:dyDescent="0.4">
      <c r="E18" s="148" t="s">
        <v>71</v>
      </c>
      <c r="F18" s="149"/>
      <c r="G18" s="150" t="str">
        <f>Obj_Meth!F13</f>
        <v>18 mois</v>
      </c>
      <c r="H18" s="151"/>
      <c r="I18" s="152"/>
      <c r="K18" s="25"/>
      <c r="L18" s="4"/>
      <c r="M18" s="4"/>
      <c r="N18" s="4"/>
      <c r="O18" s="4"/>
      <c r="P18" s="241"/>
      <c r="Q18" s="7"/>
    </row>
    <row r="19" spans="1:17" s="6" customFormat="1" ht="12.75" customHeight="1" x14ac:dyDescent="0.35">
      <c r="A19" s="5"/>
      <c r="B19" s="5"/>
      <c r="C19" s="5"/>
      <c r="E19" s="71"/>
      <c r="F19" s="71"/>
      <c r="G19" s="71"/>
      <c r="H19" s="103"/>
      <c r="I19" s="71"/>
    </row>
    <row r="20" spans="1:17" s="5" customFormat="1" ht="15" customHeight="1" x14ac:dyDescent="0.25">
      <c r="D20" s="6"/>
      <c r="E20" s="350" t="s">
        <v>105</v>
      </c>
      <c r="F20" s="350"/>
      <c r="G20" s="350"/>
      <c r="H20" s="350"/>
      <c r="I20" s="350"/>
    </row>
    <row r="21" spans="1:17" s="6" customFormat="1" ht="8.25" customHeight="1" thickBot="1" x14ac:dyDescent="0.3">
      <c r="A21" s="5"/>
      <c r="B21" s="5"/>
      <c r="C21" s="5"/>
      <c r="E21" s="351"/>
      <c r="F21" s="351"/>
      <c r="G21" s="351"/>
      <c r="H21" s="351"/>
      <c r="I21" s="351"/>
    </row>
    <row r="22" spans="1:17" s="6" customFormat="1" ht="15.75" customHeight="1" x14ac:dyDescent="0.35">
      <c r="A22" s="5"/>
      <c r="B22" s="5"/>
      <c r="C22" s="5"/>
      <c r="E22" s="126"/>
      <c r="F22" s="127"/>
      <c r="G22" s="358" t="s">
        <v>107</v>
      </c>
      <c r="H22" s="128"/>
      <c r="I22" s="352" t="s">
        <v>135</v>
      </c>
      <c r="J22" s="33"/>
      <c r="K22" s="352" t="s">
        <v>135</v>
      </c>
      <c r="L22" s="128"/>
      <c r="M22" s="354" t="s">
        <v>135</v>
      </c>
    </row>
    <row r="23" spans="1:17" s="6" customFormat="1" ht="6.75" customHeight="1" x14ac:dyDescent="0.35">
      <c r="A23" s="5"/>
      <c r="B23" s="5"/>
      <c r="C23" s="5"/>
      <c r="E23" s="129"/>
      <c r="F23" s="130"/>
      <c r="G23" s="359"/>
      <c r="H23" s="131"/>
      <c r="I23" s="353"/>
      <c r="J23" s="7"/>
      <c r="K23" s="353"/>
      <c r="L23" s="131"/>
      <c r="M23" s="355"/>
    </row>
    <row r="24" spans="1:17" s="6" customFormat="1" ht="21" x14ac:dyDescent="0.35">
      <c r="A24" s="5"/>
      <c r="B24" s="5"/>
      <c r="C24" s="5"/>
      <c r="E24" s="129"/>
      <c r="F24" s="130"/>
      <c r="G24" s="359"/>
      <c r="H24" s="131"/>
      <c r="I24" s="273" t="str">
        <f>'Mesh Choice'!L15</f>
        <v>2 étapes/BioS</v>
      </c>
      <c r="J24" s="7"/>
      <c r="K24" s="273" t="str">
        <f>'Mesh Choice'!N15</f>
        <v>Bio/BioS</v>
      </c>
      <c r="L24" s="131"/>
      <c r="M24" s="274" t="str">
        <f>'Mesh Choice'!P15</f>
        <v>2 étapes+Bio/BioS</v>
      </c>
    </row>
    <row r="25" spans="1:17" s="6" customFormat="1" ht="6.75" customHeight="1" x14ac:dyDescent="0.35">
      <c r="A25" s="5"/>
      <c r="B25" s="5"/>
      <c r="C25" s="5"/>
      <c r="E25" s="129"/>
      <c r="F25" s="130"/>
      <c r="G25" s="144"/>
      <c r="H25" s="130"/>
      <c r="I25" s="130"/>
      <c r="J25" s="7"/>
      <c r="K25" s="130"/>
      <c r="L25" s="130"/>
      <c r="M25" s="132"/>
    </row>
    <row r="26" spans="1:17" s="6" customFormat="1" ht="21" x14ac:dyDescent="0.35">
      <c r="A26" s="5"/>
      <c r="B26" s="5"/>
      <c r="C26" s="5"/>
      <c r="E26" s="129" t="s">
        <v>120</v>
      </c>
      <c r="F26" s="130"/>
      <c r="G26" s="208">
        <f>'Calculations Base Case'!$S$6</f>
        <v>4935000</v>
      </c>
      <c r="H26" s="133"/>
      <c r="I26" s="133">
        <f>'Calculations Base Case'!S9</f>
        <v>7860000</v>
      </c>
      <c r="J26" s="7"/>
      <c r="K26" s="133">
        <f>'Calculations Base Case'!S13</f>
        <v>4035000</v>
      </c>
      <c r="L26" s="133"/>
      <c r="M26" s="134">
        <f>'Calculations Base Case'!S16</f>
        <v>6960000</v>
      </c>
    </row>
    <row r="27" spans="1:17" s="6" customFormat="1" ht="6.75" customHeight="1" x14ac:dyDescent="0.35">
      <c r="A27" s="5"/>
      <c r="B27" s="5"/>
      <c r="C27" s="5"/>
      <c r="E27" s="129"/>
      <c r="F27" s="130"/>
      <c r="G27" s="208"/>
      <c r="H27" s="133"/>
      <c r="I27" s="133"/>
      <c r="J27" s="7"/>
      <c r="K27" s="133"/>
      <c r="L27" s="133"/>
      <c r="M27" s="134"/>
    </row>
    <row r="28" spans="1:17" s="6" customFormat="1" ht="21" x14ac:dyDescent="0.35">
      <c r="A28" s="5"/>
      <c r="B28" s="5"/>
      <c r="C28" s="5"/>
      <c r="E28" s="129" t="s">
        <v>108</v>
      </c>
      <c r="F28" s="130"/>
      <c r="G28" s="208">
        <f>'Calculations Base Case'!$S$7</f>
        <v>12894868</v>
      </c>
      <c r="H28" s="133"/>
      <c r="I28" s="133">
        <f>'Calculations Base Case'!S10</f>
        <v>8647408</v>
      </c>
      <c r="J28" s="7"/>
      <c r="K28" s="133">
        <f>'Calculations Base Case'!S14</f>
        <v>12443308</v>
      </c>
      <c r="L28" s="133"/>
      <c r="M28" s="134">
        <f>'Calculations Base Case'!S17</f>
        <v>8195848</v>
      </c>
    </row>
    <row r="29" spans="1:17" s="6" customFormat="1" ht="6.75" customHeight="1" x14ac:dyDescent="0.35">
      <c r="A29" s="5"/>
      <c r="B29" s="5"/>
      <c r="C29" s="5"/>
      <c r="E29" s="129"/>
      <c r="F29" s="130"/>
      <c r="G29" s="208"/>
      <c r="H29" s="133"/>
      <c r="I29" s="133"/>
      <c r="J29" s="7"/>
      <c r="K29" s="133"/>
      <c r="L29" s="133"/>
      <c r="M29" s="134"/>
    </row>
    <row r="30" spans="1:17" s="6" customFormat="1" ht="21" x14ac:dyDescent="0.35">
      <c r="A30" s="5"/>
      <c r="B30" s="5"/>
      <c r="C30" s="5"/>
      <c r="E30" s="129" t="s">
        <v>109</v>
      </c>
      <c r="F30" s="130"/>
      <c r="G30" s="208">
        <f>G26+G28</f>
        <v>17829868</v>
      </c>
      <c r="H30" s="133"/>
      <c r="I30" s="133">
        <f>I26+I28</f>
        <v>16507408</v>
      </c>
      <c r="J30" s="7"/>
      <c r="K30" s="133">
        <f>K26+K28</f>
        <v>16478308</v>
      </c>
      <c r="L30" s="133"/>
      <c r="M30" s="134">
        <f>M26+M28</f>
        <v>15155848</v>
      </c>
    </row>
    <row r="31" spans="1:17" s="6" customFormat="1" ht="6.75" customHeight="1" x14ac:dyDescent="0.35">
      <c r="A31" s="5"/>
      <c r="B31" s="5"/>
      <c r="C31" s="5"/>
      <c r="E31" s="129"/>
      <c r="F31" s="130"/>
      <c r="G31" s="208"/>
      <c r="H31" s="133"/>
      <c r="I31" s="178"/>
      <c r="J31" s="7"/>
      <c r="K31" s="133"/>
      <c r="L31" s="133"/>
      <c r="M31" s="179"/>
    </row>
    <row r="32" spans="1:17" s="6" customFormat="1" ht="21" customHeight="1" thickBot="1" x14ac:dyDescent="0.4">
      <c r="A32" s="5"/>
      <c r="B32" s="5"/>
      <c r="C32" s="5"/>
      <c r="E32" s="257" t="s">
        <v>110</v>
      </c>
      <c r="F32" s="135"/>
      <c r="G32" s="136" t="str">
        <f>Obj_Meth!F9</f>
        <v>A.M.</v>
      </c>
      <c r="H32" s="137"/>
      <c r="I32" s="248">
        <f>I30-$G30</f>
        <v>-1322460</v>
      </c>
      <c r="J32" s="4"/>
      <c r="K32" s="248">
        <f>K30-$G30</f>
        <v>-1351560</v>
      </c>
      <c r="L32" s="137"/>
      <c r="M32" s="249">
        <f>M30-$G30</f>
        <v>-2674020</v>
      </c>
    </row>
    <row r="33" spans="1:17" s="6" customFormat="1" ht="12.75" customHeight="1" thickBot="1" x14ac:dyDescent="0.4">
      <c r="A33" s="5"/>
      <c r="B33" s="5"/>
      <c r="C33" s="5"/>
      <c r="E33" s="71"/>
      <c r="F33" s="71"/>
      <c r="G33" s="71"/>
      <c r="H33" s="103"/>
      <c r="I33" s="71"/>
    </row>
    <row r="34" spans="1:17" s="5" customFormat="1" ht="15" customHeight="1" x14ac:dyDescent="0.3">
      <c r="D34" s="6"/>
      <c r="E34" s="360" t="s">
        <v>106</v>
      </c>
      <c r="F34" s="361"/>
      <c r="G34" s="361"/>
      <c r="H34" s="195"/>
      <c r="I34" s="356" t="s">
        <v>91</v>
      </c>
      <c r="J34" s="196"/>
      <c r="K34" s="356" t="s">
        <v>92</v>
      </c>
      <c r="L34" s="197"/>
      <c r="M34" s="337" t="s">
        <v>93</v>
      </c>
    </row>
    <row r="35" spans="1:17" s="6" customFormat="1" ht="8.25" customHeight="1" x14ac:dyDescent="0.3">
      <c r="A35" s="5"/>
      <c r="B35" s="5"/>
      <c r="C35" s="5"/>
      <c r="E35" s="362"/>
      <c r="F35" s="363"/>
      <c r="G35" s="363"/>
      <c r="H35" s="198"/>
      <c r="I35" s="357"/>
      <c r="J35" s="199"/>
      <c r="K35" s="357"/>
      <c r="L35" s="200"/>
      <c r="M35" s="338"/>
    </row>
    <row r="36" spans="1:17" s="6" customFormat="1" ht="8.25" hidden="1" customHeight="1" x14ac:dyDescent="0.25">
      <c r="A36" s="5"/>
      <c r="B36" s="5"/>
      <c r="C36" s="5"/>
      <c r="E36" s="30"/>
      <c r="F36" s="17"/>
      <c r="G36" s="17"/>
      <c r="H36" s="18"/>
      <c r="I36" s="7"/>
      <c r="J36" s="7"/>
      <c r="K36" s="7"/>
      <c r="L36" s="7"/>
      <c r="M36" s="9"/>
    </row>
    <row r="37" spans="1:17" s="6" customFormat="1" ht="17.25" customHeight="1" x14ac:dyDescent="0.3">
      <c r="A37" s="5"/>
      <c r="B37" s="5"/>
      <c r="C37" s="5"/>
      <c r="E37" s="346" t="str">
        <f>'Clinical Consequences'!E17</f>
        <v>Récidive hernie</v>
      </c>
      <c r="F37" s="347"/>
      <c r="G37" s="347"/>
      <c r="H37" s="194"/>
      <c r="I37" s="204">
        <f>'Calculations Base Case'!AB27</f>
        <v>-855</v>
      </c>
      <c r="J37" s="204"/>
      <c r="K37" s="204">
        <f>'Calculations Base Case'!AD27</f>
        <v>-30</v>
      </c>
      <c r="L37" s="204"/>
      <c r="M37" s="205">
        <f>'Calculations Base Case'!AF27</f>
        <v>-885</v>
      </c>
    </row>
    <row r="38" spans="1:17" s="6" customFormat="1" ht="8.25" hidden="1" customHeight="1" x14ac:dyDescent="0.3">
      <c r="A38" s="5"/>
      <c r="B38" s="5"/>
      <c r="C38" s="5"/>
      <c r="E38" s="202"/>
      <c r="F38" s="201"/>
      <c r="G38" s="201"/>
      <c r="H38" s="194"/>
      <c r="I38" s="204"/>
      <c r="J38" s="204"/>
      <c r="K38" s="204"/>
      <c r="L38" s="204"/>
      <c r="M38" s="205"/>
    </row>
    <row r="39" spans="1:17" s="6" customFormat="1" ht="17.25" customHeight="1" x14ac:dyDescent="0.3">
      <c r="A39" s="5"/>
      <c r="B39" s="5"/>
      <c r="C39" s="5"/>
      <c r="E39" s="346" t="str">
        <f>'Clinical Consequences'!E19</f>
        <v>Explantation prothèse</v>
      </c>
      <c r="F39" s="347"/>
      <c r="G39" s="347"/>
      <c r="H39" s="194"/>
      <c r="I39" s="204">
        <f>'Calculations Base Case'!AB29</f>
        <v>0</v>
      </c>
      <c r="J39" s="204"/>
      <c r="K39" s="204">
        <f>'Calculations Base Case'!AD29</f>
        <v>-24</v>
      </c>
      <c r="L39" s="204"/>
      <c r="M39" s="205">
        <f>'Calculations Base Case'!AF29</f>
        <v>-24</v>
      </c>
    </row>
    <row r="40" spans="1:17" s="6" customFormat="1" ht="8.25" hidden="1" customHeight="1" x14ac:dyDescent="0.3">
      <c r="A40" s="5"/>
      <c r="B40" s="5"/>
      <c r="C40" s="5"/>
      <c r="E40" s="202"/>
      <c r="F40" s="201"/>
      <c r="G40" s="201"/>
      <c r="H40" s="194"/>
      <c r="I40" s="204"/>
      <c r="J40" s="204"/>
      <c r="K40" s="204"/>
      <c r="L40" s="204"/>
      <c r="M40" s="205"/>
    </row>
    <row r="41" spans="1:17" s="6" customFormat="1" ht="17.25" customHeight="1" x14ac:dyDescent="0.3">
      <c r="A41" s="5"/>
      <c r="B41" s="5"/>
      <c r="C41" s="5"/>
      <c r="E41" s="346" t="str">
        <f>'Clinical Consequences'!E21</f>
        <v>Infection profonde</v>
      </c>
      <c r="F41" s="347"/>
      <c r="G41" s="347"/>
      <c r="H41" s="194"/>
      <c r="I41" s="204">
        <f>'Calculations Base Case'!AB31</f>
        <v>-90</v>
      </c>
      <c r="J41" s="204"/>
      <c r="K41" s="204">
        <f>'Calculations Base Case'!AD31</f>
        <v>-24</v>
      </c>
      <c r="L41" s="204"/>
      <c r="M41" s="205">
        <f>'Calculations Base Case'!AF31</f>
        <v>-114</v>
      </c>
      <c r="P41" s="91"/>
      <c r="Q41" s="91"/>
    </row>
    <row r="42" spans="1:17" s="6" customFormat="1" ht="8.25" hidden="1" customHeight="1" x14ac:dyDescent="0.3">
      <c r="A42" s="5"/>
      <c r="B42" s="5"/>
      <c r="C42" s="5"/>
      <c r="E42" s="202"/>
      <c r="F42" s="201"/>
      <c r="G42" s="201"/>
      <c r="H42" s="194"/>
      <c r="I42" s="204"/>
      <c r="J42" s="204"/>
      <c r="K42" s="204"/>
      <c r="L42" s="204"/>
      <c r="M42" s="205"/>
      <c r="P42" s="91"/>
      <c r="Q42" s="91"/>
    </row>
    <row r="43" spans="1:17" s="6" customFormat="1" ht="17.25" customHeight="1" x14ac:dyDescent="0.3">
      <c r="A43" s="5"/>
      <c r="B43" s="5"/>
      <c r="C43" s="5"/>
      <c r="E43" s="346" t="str">
        <f>'Clinical Consequences'!E23</f>
        <v xml:space="preserve"> </v>
      </c>
      <c r="F43" s="347"/>
      <c r="G43" s="347"/>
      <c r="H43" s="194"/>
      <c r="I43" s="204">
        <f>'Calculations Base Case'!AB33</f>
        <v>0</v>
      </c>
      <c r="J43" s="204"/>
      <c r="K43" s="204">
        <f>'Calculations Base Case'!AD33</f>
        <v>0</v>
      </c>
      <c r="L43" s="204"/>
      <c r="M43" s="205">
        <f>'Calculations Base Case'!AF33</f>
        <v>0</v>
      </c>
      <c r="P43" s="91"/>
      <c r="Q43" s="91"/>
    </row>
    <row r="44" spans="1:17" s="6" customFormat="1" ht="8.25" hidden="1" customHeight="1" x14ac:dyDescent="0.3">
      <c r="A44" s="5"/>
      <c r="B44" s="5"/>
      <c r="C44" s="5"/>
      <c r="E44" s="202"/>
      <c r="F44" s="201"/>
      <c r="G44" s="201"/>
      <c r="H44" s="194"/>
      <c r="I44" s="204"/>
      <c r="J44" s="204"/>
      <c r="K44" s="204"/>
      <c r="L44" s="204"/>
      <c r="M44" s="205"/>
    </row>
    <row r="45" spans="1:17" s="6" customFormat="1" ht="17.25" customHeight="1" x14ac:dyDescent="0.3">
      <c r="A45" s="5"/>
      <c r="B45" s="5"/>
      <c r="C45" s="5"/>
      <c r="E45" s="346" t="str">
        <f>'Clinical Consequences'!E25</f>
        <v xml:space="preserve"> </v>
      </c>
      <c r="F45" s="347"/>
      <c r="G45" s="347"/>
      <c r="H45" s="194"/>
      <c r="I45" s="204">
        <f>'Calculations Base Case'!AB35</f>
        <v>0</v>
      </c>
      <c r="J45" s="204"/>
      <c r="K45" s="204">
        <f>'Calculations Base Case'!AD35</f>
        <v>0</v>
      </c>
      <c r="L45" s="204"/>
      <c r="M45" s="205">
        <f>'Calculations Base Case'!AF35</f>
        <v>0</v>
      </c>
    </row>
    <row r="46" spans="1:17" s="6" customFormat="1" ht="8.25" hidden="1" customHeight="1" x14ac:dyDescent="0.3">
      <c r="A46" s="5"/>
      <c r="B46" s="5"/>
      <c r="C46" s="5"/>
      <c r="E46" s="202"/>
      <c r="F46" s="201"/>
      <c r="G46" s="201"/>
      <c r="H46" s="194"/>
      <c r="I46" s="204"/>
      <c r="J46" s="204"/>
      <c r="K46" s="204"/>
      <c r="L46" s="204"/>
      <c r="M46" s="205"/>
    </row>
    <row r="47" spans="1:17" s="6" customFormat="1" ht="17.25" customHeight="1" thickBot="1" x14ac:dyDescent="0.35">
      <c r="A47" s="5"/>
      <c r="B47" s="5"/>
      <c r="C47" s="5"/>
      <c r="E47" s="348" t="str">
        <f>'Clinical Consequences'!E27</f>
        <v xml:space="preserve"> </v>
      </c>
      <c r="F47" s="349"/>
      <c r="G47" s="349"/>
      <c r="H47" s="203"/>
      <c r="I47" s="206">
        <f>'Calculations Base Case'!AB37</f>
        <v>0</v>
      </c>
      <c r="J47" s="206"/>
      <c r="K47" s="206">
        <f>'Calculations Base Case'!AD37</f>
        <v>0</v>
      </c>
      <c r="L47" s="206"/>
      <c r="M47" s="207">
        <f>'Calculations Base Case'!AF37</f>
        <v>0</v>
      </c>
    </row>
    <row r="48" spans="1:17" s="6" customFormat="1" ht="17.25" customHeight="1" x14ac:dyDescent="0.25">
      <c r="A48" s="5"/>
      <c r="B48" s="5"/>
      <c r="C48" s="5"/>
      <c r="E48" s="5"/>
      <c r="F48" s="5"/>
      <c r="G48" s="5"/>
      <c r="H48" s="18"/>
    </row>
    <row r="49" spans="1:8" s="6" customFormat="1" ht="17.25" customHeight="1" x14ac:dyDescent="0.25">
      <c r="A49" s="5"/>
      <c r="B49" s="5"/>
      <c r="C49" s="5"/>
      <c r="E49" s="5"/>
      <c r="F49" s="5"/>
      <c r="G49" s="5"/>
      <c r="H49" s="18"/>
    </row>
    <row r="50" spans="1:8" s="6" customFormat="1" ht="17.25" customHeight="1" x14ac:dyDescent="0.25">
      <c r="A50" s="5"/>
      <c r="B50" s="5"/>
      <c r="C50" s="5"/>
      <c r="E50" s="5"/>
      <c r="F50" s="5"/>
      <c r="G50" s="5"/>
      <c r="H50" s="18"/>
    </row>
    <row r="51" spans="1:8" s="6" customFormat="1" ht="17.25" customHeight="1" x14ac:dyDescent="0.25">
      <c r="A51" s="5"/>
      <c r="B51" s="5"/>
      <c r="C51" s="5"/>
      <c r="E51" s="5"/>
      <c r="F51" s="5"/>
      <c r="G51" s="5"/>
      <c r="H51" s="18"/>
    </row>
    <row r="52" spans="1:8" s="6" customFormat="1" ht="17.25" customHeight="1" x14ac:dyDescent="0.25">
      <c r="A52" s="5"/>
      <c r="B52" s="5"/>
      <c r="C52" s="5"/>
      <c r="E52" s="5"/>
      <c r="F52" s="5"/>
      <c r="G52" s="5"/>
      <c r="H52" s="18"/>
    </row>
    <row r="53" spans="1:8" s="6" customFormat="1" ht="17.25" customHeight="1" x14ac:dyDescent="0.25">
      <c r="A53" s="5"/>
      <c r="B53" s="5"/>
      <c r="C53" s="5"/>
      <c r="E53" s="5"/>
      <c r="F53" s="5"/>
      <c r="G53" s="5"/>
      <c r="H53" s="18"/>
    </row>
    <row r="54" spans="1:8" s="6" customFormat="1" ht="17.25" customHeight="1" x14ac:dyDescent="0.25">
      <c r="A54" s="5"/>
      <c r="B54" s="5"/>
      <c r="C54" s="5"/>
      <c r="E54" s="5"/>
      <c r="F54" s="5"/>
      <c r="G54" s="5"/>
      <c r="H54" s="18"/>
    </row>
    <row r="55" spans="1:8" s="6" customFormat="1" ht="17.25" hidden="1" customHeight="1" x14ac:dyDescent="0.25">
      <c r="A55" s="5"/>
      <c r="B55" s="5"/>
      <c r="C55" s="5"/>
      <c r="E55" s="5"/>
      <c r="F55" s="5"/>
      <c r="G55" s="5"/>
      <c r="H55" s="18"/>
    </row>
    <row r="56" spans="1:8" s="6" customFormat="1" ht="17.25" hidden="1" customHeight="1" x14ac:dyDescent="0.25">
      <c r="A56" s="5"/>
      <c r="B56" s="5"/>
      <c r="C56" s="5"/>
      <c r="E56" s="5"/>
      <c r="F56" s="5"/>
      <c r="G56" s="5"/>
      <c r="H56" s="18"/>
    </row>
    <row r="57" spans="1:8" ht="15.75" hidden="1" customHeight="1" x14ac:dyDescent="0.25">
      <c r="E57" s="342" t="s">
        <v>13</v>
      </c>
      <c r="F57" s="342"/>
      <c r="G57" s="342"/>
      <c r="H57" s="342"/>
    </row>
    <row r="58" spans="1:8" ht="13.5" hidden="1" customHeight="1" thickBot="1" x14ac:dyDescent="0.3">
      <c r="E58" s="343"/>
      <c r="F58" s="343"/>
      <c r="G58" s="343"/>
      <c r="H58" s="343"/>
    </row>
    <row r="59" spans="1:8" s="6" customFormat="1" ht="6.75" hidden="1" customHeight="1" x14ac:dyDescent="0.25">
      <c r="A59" s="5"/>
      <c r="B59" s="5"/>
      <c r="C59" s="5"/>
      <c r="E59" s="29"/>
      <c r="F59" s="22"/>
      <c r="G59" s="22"/>
      <c r="H59" s="22"/>
    </row>
    <row r="60" spans="1:8" hidden="1" x14ac:dyDescent="0.25">
      <c r="E60" s="32" t="e">
        <f>#REF!</f>
        <v>#REF!</v>
      </c>
      <c r="F60" s="19"/>
      <c r="G60" s="19"/>
      <c r="H60" s="20" t="e">
        <f>#REF!</f>
        <v>#REF!</v>
      </c>
    </row>
    <row r="61" spans="1:8" ht="6.75" hidden="1" customHeight="1" x14ac:dyDescent="0.25">
      <c r="E61" s="30"/>
      <c r="F61" s="17"/>
      <c r="G61" s="17"/>
      <c r="H61" s="17"/>
    </row>
    <row r="62" spans="1:8" hidden="1" x14ac:dyDescent="0.25">
      <c r="E62" s="32" t="e">
        <f>#REF!</f>
        <v>#REF!</v>
      </c>
      <c r="F62" s="19"/>
      <c r="G62" s="19"/>
      <c r="H62" s="20" t="e">
        <f>#REF!</f>
        <v>#REF!</v>
      </c>
    </row>
    <row r="63" spans="1:8" ht="6.75" hidden="1" customHeight="1" x14ac:dyDescent="0.25">
      <c r="E63" s="30"/>
      <c r="F63" s="17"/>
      <c r="G63" s="17"/>
      <c r="H63" s="17"/>
    </row>
    <row r="64" spans="1:8" hidden="1" x14ac:dyDescent="0.25">
      <c r="E64" s="32" t="e">
        <f>#REF!</f>
        <v>#REF!</v>
      </c>
      <c r="F64" s="19"/>
      <c r="G64" s="19"/>
      <c r="H64" s="20" t="e">
        <f>#REF!</f>
        <v>#REF!</v>
      </c>
    </row>
    <row r="65" spans="5:9" ht="6.75" hidden="1" customHeight="1" x14ac:dyDescent="0.25">
      <c r="E65" s="30"/>
      <c r="F65" s="17"/>
      <c r="G65" s="17"/>
      <c r="H65" s="17"/>
    </row>
    <row r="66" spans="5:9" ht="16.5" hidden="1" thickBot="1" x14ac:dyDescent="0.3">
      <c r="E66" s="31" t="e">
        <f>#REF!</f>
        <v>#REF!</v>
      </c>
      <c r="F66" s="26"/>
      <c r="G66" s="26"/>
      <c r="H66" s="27" t="e">
        <f>#REF!</f>
        <v>#REF!</v>
      </c>
    </row>
    <row r="67" spans="5:9" ht="6.75" hidden="1" customHeight="1" x14ac:dyDescent="0.25">
      <c r="E67" s="17"/>
      <c r="F67" s="17"/>
      <c r="G67" s="17"/>
      <c r="H67" s="17"/>
    </row>
    <row r="68" spans="5:9" hidden="1" x14ac:dyDescent="0.25">
      <c r="E68" s="19" t="e">
        <f>#REF!</f>
        <v>#REF!</v>
      </c>
      <c r="F68" s="19"/>
      <c r="G68" s="19"/>
      <c r="H68" s="20" t="e">
        <f>#REF!</f>
        <v>#REF!</v>
      </c>
      <c r="I68" s="6"/>
    </row>
    <row r="69" spans="5:9" ht="6.75" hidden="1" customHeight="1" x14ac:dyDescent="0.25">
      <c r="E69" s="17"/>
      <c r="F69" s="17"/>
      <c r="G69" s="17"/>
      <c r="H69" s="17"/>
      <c r="I69" s="6"/>
    </row>
    <row r="70" spans="5:9" hidden="1" x14ac:dyDescent="0.25">
      <c r="E70" s="19" t="e">
        <f>#REF!</f>
        <v>#REF!</v>
      </c>
      <c r="F70" s="19"/>
      <c r="G70" s="19"/>
      <c r="H70" s="20" t="e">
        <f>#REF!</f>
        <v>#REF!</v>
      </c>
      <c r="I70" s="6"/>
    </row>
    <row r="71" spans="5:9" hidden="1" x14ac:dyDescent="0.25">
      <c r="E71" s="5"/>
      <c r="F71" s="5"/>
      <c r="G71" s="5"/>
      <c r="H71" s="5"/>
      <c r="I71" s="6"/>
    </row>
    <row r="72" spans="5:9" hidden="1" x14ac:dyDescent="0.25">
      <c r="I72" s="6"/>
    </row>
    <row r="73" spans="5:9" hidden="1" x14ac:dyDescent="0.25">
      <c r="I73" s="6"/>
    </row>
    <row r="74" spans="5:9" x14ac:dyDescent="0.25">
      <c r="I74" s="6"/>
    </row>
  </sheetData>
  <mergeCells count="19">
    <mergeCell ref="K34:K35"/>
    <mergeCell ref="E39:G39"/>
    <mergeCell ref="E41:G41"/>
    <mergeCell ref="E43:G43"/>
    <mergeCell ref="G22:G24"/>
    <mergeCell ref="E34:G35"/>
    <mergeCell ref="I34:I35"/>
    <mergeCell ref="E37:G37"/>
    <mergeCell ref="I22:I23"/>
    <mergeCell ref="M34:M35"/>
    <mergeCell ref="E15:I16"/>
    <mergeCell ref="E57:H58"/>
    <mergeCell ref="E6:H7"/>
    <mergeCell ref="E45:G45"/>
    <mergeCell ref="E47:G47"/>
    <mergeCell ref="E20:I21"/>
    <mergeCell ref="K6:P7"/>
    <mergeCell ref="K22:K23"/>
    <mergeCell ref="M22:M23"/>
  </mergeCells>
  <conditionalFormatting sqref="I31:I32">
    <cfRule type="cellIs" dxfId="21" priority="8" stopIfTrue="1" operator="lessThan">
      <formula>0</formula>
    </cfRule>
  </conditionalFormatting>
  <conditionalFormatting sqref="I32">
    <cfRule type="cellIs" dxfId="20" priority="7" stopIfTrue="1" operator="lessThan">
      <formula>0</formula>
    </cfRule>
  </conditionalFormatting>
  <conditionalFormatting sqref="M31">
    <cfRule type="cellIs" dxfId="19" priority="6" stopIfTrue="1" operator="lessThan">
      <formula>0</formula>
    </cfRule>
  </conditionalFormatting>
  <conditionalFormatting sqref="K32">
    <cfRule type="cellIs" dxfId="18" priority="3" stopIfTrue="1" operator="lessThan">
      <formula>0</formula>
    </cfRule>
  </conditionalFormatting>
  <conditionalFormatting sqref="K32">
    <cfRule type="cellIs" dxfId="17" priority="4" stopIfTrue="1" operator="lessThan">
      <formula>0</formula>
    </cfRule>
  </conditionalFormatting>
  <conditionalFormatting sqref="M32">
    <cfRule type="cellIs" dxfId="16" priority="2" stopIfTrue="1" operator="lessThan">
      <formula>0</formula>
    </cfRule>
  </conditionalFormatting>
  <conditionalFormatting sqref="M32">
    <cfRule type="cellIs" dxfId="15" priority="1" stopIfTrue="1" operator="lessThan">
      <formula>0</formula>
    </cfRule>
  </conditionalFormatting>
  <pageMargins left="0.70866141732283472" right="0.70866141732283472" top="0.74803149606299213" bottom="0.74803149606299213" header="0.31496062992125984" footer="0.31496062992125984"/>
  <pageSetup paperSize="9" scale="7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Y68"/>
  <sheetViews>
    <sheetView showGridLines="0" showRowColHeaders="0" zoomScale="90" zoomScaleNormal="90" workbookViewId="0">
      <selection activeCell="R10" sqref="R10"/>
    </sheetView>
  </sheetViews>
  <sheetFormatPr baseColWidth="10" defaultColWidth="9.140625" defaultRowHeight="15.75" x14ac:dyDescent="0.25"/>
  <cols>
    <col min="1" max="1" width="2.7109375" style="5" customWidth="1"/>
    <col min="2" max="2" width="17.5703125" style="5" customWidth="1"/>
    <col min="3" max="3" width="2.7109375" style="5" customWidth="1"/>
    <col min="4" max="4" width="10.5703125" style="6" customWidth="1"/>
    <col min="5" max="5" width="22.28515625" style="6" customWidth="1"/>
    <col min="6" max="6" width="7" style="6" customWidth="1"/>
    <col min="7" max="7" width="19.5703125" style="6" customWidth="1"/>
    <col min="8" max="8" width="3.7109375" style="6" customWidth="1"/>
    <col min="9" max="9" width="18.85546875" style="6" customWidth="1"/>
    <col min="10" max="10" width="4.28515625" style="6" customWidth="1"/>
    <col min="11" max="11" width="26" style="6" customWidth="1"/>
    <col min="12" max="12" width="4.28515625" style="6" customWidth="1"/>
    <col min="13" max="13" width="16.5703125" style="6" customWidth="1"/>
    <col min="14" max="14" width="3.140625" style="6" customWidth="1"/>
    <col min="15" max="15" width="15.85546875" style="6" customWidth="1"/>
    <col min="16" max="16" width="6.28515625" style="6" customWidth="1"/>
    <col min="17" max="50" width="9.140625" style="6"/>
    <col min="51" max="51" width="13.28515625" style="6" customWidth="1"/>
    <col min="52" max="16384" width="9.140625" style="6"/>
  </cols>
  <sheetData>
    <row r="1" spans="2:51" s="5" customFormat="1" ht="15" customHeight="1" x14ac:dyDescent="0.25">
      <c r="D1" s="6"/>
      <c r="E1" s="6"/>
    </row>
    <row r="2" spans="2:51" s="5" customFormat="1" ht="15" customHeight="1" x14ac:dyDescent="0.25">
      <c r="B2" s="15"/>
      <c r="D2" s="6"/>
      <c r="E2" s="6"/>
    </row>
    <row r="3" spans="2:51" s="5" customFormat="1" ht="15" customHeight="1" x14ac:dyDescent="0.25">
      <c r="B3" s="14"/>
      <c r="D3" s="6"/>
      <c r="E3" s="6"/>
    </row>
    <row r="4" spans="2:51" s="5" customFormat="1" ht="15" customHeight="1" x14ac:dyDescent="0.25">
      <c r="D4" s="6"/>
      <c r="E4" s="16"/>
      <c r="F4" s="16"/>
      <c r="G4" s="16"/>
      <c r="H4" s="16"/>
      <c r="I4" s="16"/>
    </row>
    <row r="5" spans="2:51" s="5" customFormat="1" ht="15" customHeight="1" x14ac:dyDescent="0.25">
      <c r="D5" s="6"/>
      <c r="E5" s="16"/>
      <c r="F5" s="16"/>
      <c r="G5" s="16"/>
      <c r="H5" s="16"/>
      <c r="I5" s="16"/>
      <c r="AY5" s="5" t="s">
        <v>49</v>
      </c>
    </row>
    <row r="6" spans="2:51" s="5" customFormat="1" ht="21.75" customHeight="1" x14ac:dyDescent="0.35">
      <c r="D6" s="6"/>
      <c r="E6" s="344" t="s">
        <v>111</v>
      </c>
      <c r="F6" s="344"/>
      <c r="G6" s="344"/>
      <c r="H6" s="344"/>
      <c r="I6" s="154"/>
      <c r="J6" s="155"/>
      <c r="K6" s="344" t="s">
        <v>112</v>
      </c>
      <c r="L6" s="344"/>
      <c r="M6" s="344"/>
      <c r="N6" s="344"/>
      <c r="O6" s="344"/>
      <c r="R6" s="155"/>
    </row>
    <row r="7" spans="2:51" ht="8.25" customHeight="1" thickBot="1" x14ac:dyDescent="0.4">
      <c r="E7" s="345"/>
      <c r="F7" s="345"/>
      <c r="G7" s="345"/>
      <c r="H7" s="345"/>
      <c r="I7" s="154"/>
      <c r="J7" s="153"/>
      <c r="K7" s="345"/>
      <c r="L7" s="345"/>
      <c r="M7" s="345"/>
      <c r="N7" s="345"/>
      <c r="O7" s="345"/>
      <c r="R7" s="153"/>
      <c r="AY7" s="373" t="s">
        <v>35</v>
      </c>
    </row>
    <row r="8" spans="2:51" ht="21" customHeight="1" x14ac:dyDescent="0.35">
      <c r="E8" s="138" t="s">
        <v>0</v>
      </c>
      <c r="F8" s="139"/>
      <c r="G8" s="140" t="str">
        <f>Obj_Meth!F9</f>
        <v>A.M.</v>
      </c>
      <c r="H8" s="141"/>
      <c r="I8" s="142"/>
      <c r="K8" s="382" t="s">
        <v>144</v>
      </c>
      <c r="L8" s="209"/>
      <c r="M8" s="386" t="s">
        <v>113</v>
      </c>
      <c r="N8" s="195"/>
      <c r="O8" s="369" t="s">
        <v>114</v>
      </c>
      <c r="R8" s="7"/>
      <c r="AY8" s="373"/>
    </row>
    <row r="9" spans="2:51" ht="6.75" customHeight="1" x14ac:dyDescent="0.35">
      <c r="E9" s="129"/>
      <c r="F9" s="130"/>
      <c r="G9" s="143"/>
      <c r="H9" s="144"/>
      <c r="I9" s="132"/>
      <c r="K9" s="383"/>
      <c r="L9" s="210"/>
      <c r="M9" s="373"/>
      <c r="N9" s="198"/>
      <c r="O9" s="370"/>
      <c r="R9" s="7"/>
      <c r="AY9" s="373"/>
    </row>
    <row r="10" spans="2:51" ht="21" x14ac:dyDescent="0.35">
      <c r="E10" s="129" t="s">
        <v>1</v>
      </c>
      <c r="F10" s="130"/>
      <c r="G10" s="143" t="str">
        <f>Obj_Meth!F11</f>
        <v>CAWR-Prosthèse</v>
      </c>
      <c r="H10" s="144"/>
      <c r="I10" s="132"/>
      <c r="K10" s="383"/>
      <c r="L10" s="217"/>
      <c r="M10" s="373"/>
      <c r="N10" s="217"/>
      <c r="O10" s="370"/>
      <c r="R10" s="7"/>
      <c r="AY10" s="373"/>
    </row>
    <row r="11" spans="2:51" ht="6.75" customHeight="1" x14ac:dyDescent="0.35">
      <c r="E11" s="129"/>
      <c r="F11" s="130"/>
      <c r="G11" s="143"/>
      <c r="H11" s="144"/>
      <c r="I11" s="132"/>
      <c r="K11" s="219"/>
      <c r="L11" s="220"/>
      <c r="M11" s="221"/>
      <c r="N11" s="221"/>
      <c r="O11" s="222"/>
      <c r="R11" s="7"/>
      <c r="AY11" s="222"/>
    </row>
    <row r="12" spans="2:51" ht="21" x14ac:dyDescent="0.35">
      <c r="E12" s="129" t="s">
        <v>73</v>
      </c>
      <c r="F12" s="130"/>
      <c r="G12" s="143">
        <f>Obj_Meth!J13</f>
        <v>6000</v>
      </c>
      <c r="H12" s="144"/>
      <c r="I12" s="132"/>
      <c r="K12" s="384" t="str">
        <f>'Clinical Consequences'!E17</f>
        <v>Récidive hernie</v>
      </c>
      <c r="L12" s="385"/>
      <c r="M12" s="211">
        <f>'Clinical Consequences'!K17</f>
        <v>0.13</v>
      </c>
      <c r="N12" s="211"/>
      <c r="O12" s="212">
        <v>0.17</v>
      </c>
      <c r="R12" s="7"/>
      <c r="AY12" s="212">
        <v>0.17</v>
      </c>
    </row>
    <row r="13" spans="2:51" ht="6.75" customHeight="1" x14ac:dyDescent="0.35">
      <c r="E13" s="145"/>
      <c r="F13" s="146"/>
      <c r="G13" s="146"/>
      <c r="H13" s="146"/>
      <c r="I13" s="132"/>
      <c r="K13" s="202"/>
      <c r="L13" s="220"/>
      <c r="M13" s="211"/>
      <c r="N13" s="211"/>
      <c r="O13" s="213"/>
      <c r="R13" s="7"/>
      <c r="AY13" s="213"/>
    </row>
    <row r="14" spans="2:51" ht="21" customHeight="1" x14ac:dyDescent="0.35">
      <c r="E14" s="147" t="s">
        <v>72</v>
      </c>
      <c r="F14" s="146"/>
      <c r="G14" s="146"/>
      <c r="H14" s="146"/>
      <c r="I14" s="132"/>
      <c r="K14" s="374" t="str">
        <f>'Clinical Consequences'!E19</f>
        <v>Explantation prothèse</v>
      </c>
      <c r="L14" s="375"/>
      <c r="M14" s="211">
        <f>'Clinical Consequences'!K19</f>
        <v>0</v>
      </c>
      <c r="N14" s="211"/>
      <c r="O14" s="212">
        <v>0.01</v>
      </c>
      <c r="P14" s="216"/>
      <c r="Q14" s="216"/>
      <c r="R14" s="7"/>
      <c r="AY14" s="212">
        <v>0.01</v>
      </c>
    </row>
    <row r="15" spans="2:51" ht="6.75" customHeight="1" x14ac:dyDescent="0.35">
      <c r="E15" s="339" t="str">
        <f>Obj_Meth!F15 &amp; "- " &amp; Obj_Meth!H15&amp; "- " &amp;Obj_Meth!J15 &amp; " - " &amp; Obj_Meth!F17&amp; "- " &amp;Obj_Meth!H17 &amp; "- " &amp; Obj_Meth!J17</f>
        <v xml:space="preserve">P. permanente- P. biologique- BioS - 2 étapes - - </v>
      </c>
      <c r="F15" s="340"/>
      <c r="G15" s="340"/>
      <c r="H15" s="340"/>
      <c r="I15" s="341"/>
      <c r="K15" s="202"/>
      <c r="L15" s="220"/>
      <c r="M15" s="211"/>
      <c r="N15" s="211"/>
      <c r="O15" s="213"/>
      <c r="P15" s="216"/>
      <c r="Q15" s="216"/>
      <c r="R15" s="7"/>
      <c r="AY15" s="213"/>
    </row>
    <row r="16" spans="2:51" ht="21" customHeight="1" x14ac:dyDescent="0.35">
      <c r="E16" s="339"/>
      <c r="F16" s="340"/>
      <c r="G16" s="340"/>
      <c r="H16" s="340"/>
      <c r="I16" s="341"/>
      <c r="K16" s="374" t="str">
        <f>'Clinical Consequences'!E21</f>
        <v>Infection profonde</v>
      </c>
      <c r="L16" s="375"/>
      <c r="M16" s="211">
        <f>'Clinical Consequences'!K21</f>
        <v>0.04</v>
      </c>
      <c r="N16" s="211"/>
      <c r="O16" s="212">
        <v>0.18</v>
      </c>
      <c r="P16" s="7"/>
      <c r="Q16" s="7"/>
      <c r="R16" s="7"/>
      <c r="AY16" s="212">
        <v>0.18</v>
      </c>
    </row>
    <row r="17" spans="4:51" ht="6.75" customHeight="1" x14ac:dyDescent="0.35">
      <c r="E17" s="145"/>
      <c r="F17" s="146"/>
      <c r="G17" s="146"/>
      <c r="H17" s="146"/>
      <c r="I17" s="132"/>
      <c r="K17" s="202"/>
      <c r="L17" s="220"/>
      <c r="M17" s="211"/>
      <c r="N17" s="211"/>
      <c r="O17" s="213"/>
      <c r="P17" s="7"/>
      <c r="Q17" s="7"/>
      <c r="R17" s="7"/>
      <c r="AY17" s="213"/>
    </row>
    <row r="18" spans="4:51" ht="21" customHeight="1" thickBot="1" x14ac:dyDescent="0.4">
      <c r="E18" s="148" t="s">
        <v>71</v>
      </c>
      <c r="F18" s="149"/>
      <c r="G18" s="150" t="str">
        <f>Obj_Meth!F13</f>
        <v>18 mois</v>
      </c>
      <c r="H18" s="151"/>
      <c r="I18" s="152"/>
      <c r="K18" s="384" t="str">
        <f>'Clinical Consequences'!E23</f>
        <v xml:space="preserve"> </v>
      </c>
      <c r="L18" s="385"/>
      <c r="M18" s="211">
        <f>'Clinical Consequences'!K23</f>
        <v>0</v>
      </c>
      <c r="N18" s="211"/>
      <c r="O18" s="212">
        <v>0</v>
      </c>
      <c r="P18" s="7"/>
      <c r="Q18" s="7"/>
      <c r="R18" s="7"/>
      <c r="AY18" s="212">
        <v>0.1</v>
      </c>
    </row>
    <row r="19" spans="4:51" ht="6.75" customHeight="1" x14ac:dyDescent="0.35">
      <c r="E19" s="71"/>
      <c r="F19" s="71"/>
      <c r="G19" s="71"/>
      <c r="H19" s="103"/>
      <c r="I19" s="71"/>
      <c r="K19" s="202"/>
      <c r="L19" s="220"/>
      <c r="M19" s="211"/>
      <c r="N19" s="211"/>
      <c r="O19" s="213"/>
      <c r="P19" s="7"/>
      <c r="Q19" s="7"/>
      <c r="AY19" s="213"/>
    </row>
    <row r="20" spans="4:51" s="5" customFormat="1" ht="21" customHeight="1" x14ac:dyDescent="0.35">
      <c r="D20" s="6"/>
      <c r="E20" s="387"/>
      <c r="F20" s="387"/>
      <c r="G20" s="387"/>
      <c r="H20" s="387"/>
      <c r="I20" s="387"/>
      <c r="K20" s="384" t="str">
        <f>'Clinical Consequences'!E25</f>
        <v xml:space="preserve"> </v>
      </c>
      <c r="L20" s="385"/>
      <c r="M20" s="211">
        <f>'Clinical Consequences'!K25</f>
        <v>0</v>
      </c>
      <c r="N20" s="211"/>
      <c r="O20" s="212">
        <f>'Calculations Base Case'!AJ22</f>
        <v>0</v>
      </c>
      <c r="P20" s="7"/>
      <c r="Q20" s="7"/>
      <c r="AY20" s="212">
        <f>'Calculations Base Case'!BT22</f>
        <v>0</v>
      </c>
    </row>
    <row r="21" spans="4:51" ht="8.25" customHeight="1" x14ac:dyDescent="0.35">
      <c r="E21" s="387"/>
      <c r="F21" s="387"/>
      <c r="G21" s="387"/>
      <c r="H21" s="387"/>
      <c r="I21" s="387"/>
      <c r="K21" s="202"/>
      <c r="L21" s="220"/>
      <c r="M21" s="211"/>
      <c r="N21" s="211"/>
      <c r="O21" s="213"/>
      <c r="P21" s="7"/>
      <c r="Q21" s="7"/>
      <c r="AY21" s="213"/>
    </row>
    <row r="22" spans="4:51" s="5" customFormat="1" ht="21" customHeight="1" thickBot="1" x14ac:dyDescent="0.4">
      <c r="D22" s="6"/>
      <c r="E22" s="387"/>
      <c r="F22" s="387"/>
      <c r="G22" s="387"/>
      <c r="H22" s="387"/>
      <c r="I22" s="387"/>
      <c r="K22" s="378" t="str">
        <f>'Clinical Consequences'!E27</f>
        <v xml:space="preserve"> </v>
      </c>
      <c r="L22" s="379"/>
      <c r="M22" s="214">
        <f>'Clinical Consequences'!K27</f>
        <v>0</v>
      </c>
      <c r="N22" s="214"/>
      <c r="O22" s="215">
        <f>'Calculations Base Case'!AJ24</f>
        <v>0</v>
      </c>
      <c r="P22" s="7"/>
      <c r="Q22" s="7"/>
      <c r="AY22" s="215">
        <f>'Calculations Base Case'!BT24</f>
        <v>0</v>
      </c>
    </row>
    <row r="23" spans="4:51" ht="8.25" hidden="1" customHeight="1" x14ac:dyDescent="0.25">
      <c r="E23" s="387"/>
      <c r="F23" s="387"/>
      <c r="G23" s="387"/>
      <c r="H23" s="387"/>
      <c r="I23" s="387"/>
      <c r="K23" s="376"/>
      <c r="L23" s="371"/>
      <c r="M23" s="371"/>
      <c r="N23" s="371"/>
      <c r="O23" s="371"/>
      <c r="P23" s="7"/>
      <c r="Q23" s="7"/>
    </row>
    <row r="24" spans="4:51" s="5" customFormat="1" ht="9.75" hidden="1" customHeight="1" x14ac:dyDescent="0.25">
      <c r="D24" s="6"/>
      <c r="E24" s="387"/>
      <c r="F24" s="387"/>
      <c r="G24" s="387"/>
      <c r="H24" s="387"/>
      <c r="I24" s="387"/>
      <c r="K24" s="377"/>
      <c r="L24" s="372"/>
      <c r="M24" s="372"/>
      <c r="N24" s="372"/>
      <c r="O24" s="372"/>
      <c r="P24" s="7"/>
      <c r="Q24" s="7"/>
    </row>
    <row r="25" spans="4:51" ht="8.25" hidden="1" customHeight="1" x14ac:dyDescent="0.25">
      <c r="E25" s="217"/>
      <c r="F25" s="217"/>
      <c r="G25" s="218"/>
      <c r="H25" s="217"/>
      <c r="I25" s="223"/>
      <c r="K25" s="7"/>
      <c r="L25" s="7"/>
      <c r="M25" s="7"/>
      <c r="N25" s="7"/>
      <c r="O25" s="7"/>
      <c r="P25" s="7"/>
      <c r="Q25" s="7"/>
    </row>
    <row r="26" spans="4:51" s="5" customFormat="1" ht="15" customHeight="1" x14ac:dyDescent="0.25">
      <c r="D26" s="6"/>
      <c r="E26" s="350" t="s">
        <v>115</v>
      </c>
      <c r="F26" s="350"/>
      <c r="G26" s="350"/>
      <c r="H26" s="350"/>
      <c r="I26" s="350"/>
    </row>
    <row r="27" spans="4:51" ht="8.25" customHeight="1" thickBot="1" x14ac:dyDescent="0.3">
      <c r="E27" s="351"/>
      <c r="F27" s="351"/>
      <c r="G27" s="351"/>
      <c r="H27" s="351"/>
      <c r="I27" s="351"/>
    </row>
    <row r="28" spans="4:51" ht="15.75" customHeight="1" x14ac:dyDescent="0.35">
      <c r="E28" s="126"/>
      <c r="F28" s="127"/>
      <c r="G28" s="358" t="s">
        <v>107</v>
      </c>
      <c r="H28" s="128"/>
      <c r="I28" s="352" t="s">
        <v>135</v>
      </c>
      <c r="J28" s="268"/>
      <c r="K28" s="352" t="s">
        <v>135</v>
      </c>
      <c r="L28" s="269"/>
      <c r="M28" s="358" t="s">
        <v>135</v>
      </c>
      <c r="N28" s="354"/>
    </row>
    <row r="29" spans="4:51" ht="6.75" customHeight="1" x14ac:dyDescent="0.35">
      <c r="E29" s="129"/>
      <c r="F29" s="130"/>
      <c r="G29" s="359"/>
      <c r="H29" s="131"/>
      <c r="I29" s="353"/>
      <c r="J29" s="270"/>
      <c r="K29" s="353"/>
      <c r="L29" s="271"/>
      <c r="M29" s="359"/>
      <c r="N29" s="355"/>
    </row>
    <row r="30" spans="4:51" ht="21" x14ac:dyDescent="0.35">
      <c r="E30" s="129"/>
      <c r="F30" s="130"/>
      <c r="G30" s="359"/>
      <c r="H30" s="131"/>
      <c r="I30" s="275" t="str">
        <f>'Mesh Choice'!L15</f>
        <v>2 étapes/BioS</v>
      </c>
      <c r="J30" s="270"/>
      <c r="K30" s="265" t="str">
        <f>'Mesh Choice'!N15</f>
        <v>Bio/BioS</v>
      </c>
      <c r="L30" s="271"/>
      <c r="M30" s="380" t="s">
        <v>141</v>
      </c>
      <c r="N30" s="381"/>
    </row>
    <row r="31" spans="4:51" ht="6.75" customHeight="1" x14ac:dyDescent="0.35">
      <c r="E31" s="129"/>
      <c r="F31" s="130"/>
      <c r="G31" s="144"/>
      <c r="H31" s="130"/>
      <c r="I31" s="130"/>
      <c r="J31" s="7"/>
      <c r="K31" s="130"/>
      <c r="L31" s="130"/>
      <c r="M31" s="130"/>
      <c r="N31" s="9"/>
    </row>
    <row r="32" spans="4:51" ht="21" x14ac:dyDescent="0.35">
      <c r="E32" s="129" t="s">
        <v>120</v>
      </c>
      <c r="F32" s="130"/>
      <c r="G32" s="208">
        <f>'Calculations Worst-Case'!S6</f>
        <v>4935000</v>
      </c>
      <c r="H32" s="208"/>
      <c r="I32" s="208">
        <f>'Calculations Worst-Case'!S9</f>
        <v>7860000</v>
      </c>
      <c r="J32" s="246"/>
      <c r="K32" s="208">
        <f>'Calculations Worst-Case'!S13</f>
        <v>4035000</v>
      </c>
      <c r="L32" s="208"/>
      <c r="M32" s="364">
        <f>'Calculations Worst-Case'!S16</f>
        <v>6960000</v>
      </c>
      <c r="N32" s="365"/>
    </row>
    <row r="33" spans="5:15" ht="6.75" customHeight="1" x14ac:dyDescent="0.35">
      <c r="E33" s="129"/>
      <c r="F33" s="130"/>
      <c r="G33" s="208"/>
      <c r="H33" s="208"/>
      <c r="I33" s="208"/>
      <c r="J33" s="246"/>
      <c r="K33" s="208"/>
      <c r="L33" s="208"/>
      <c r="M33" s="208"/>
      <c r="N33" s="9"/>
    </row>
    <row r="34" spans="5:15" ht="21" x14ac:dyDescent="0.35">
      <c r="E34" s="129" t="s">
        <v>116</v>
      </c>
      <c r="F34" s="130"/>
      <c r="G34" s="208">
        <f>'Calculations Worst-Case'!S7</f>
        <v>13247908</v>
      </c>
      <c r="H34" s="208"/>
      <c r="I34" s="208">
        <f>'Calculations Worst-Case'!S10</f>
        <v>10059568</v>
      </c>
      <c r="J34" s="246"/>
      <c r="K34" s="208">
        <f>'Calculations Worst-Case'!S14</f>
        <v>13219996</v>
      </c>
      <c r="L34" s="208"/>
      <c r="M34" s="364">
        <f>'Calculations Worst-Case'!S17</f>
        <v>10031656</v>
      </c>
      <c r="N34" s="365"/>
    </row>
    <row r="35" spans="5:15" ht="6.75" customHeight="1" x14ac:dyDescent="0.35">
      <c r="E35" s="129"/>
      <c r="F35" s="130"/>
      <c r="G35" s="208"/>
      <c r="H35" s="208"/>
      <c r="I35" s="208"/>
      <c r="J35" s="246"/>
      <c r="K35" s="208"/>
      <c r="L35" s="208"/>
      <c r="M35" s="208"/>
      <c r="N35" s="9"/>
    </row>
    <row r="36" spans="5:15" ht="21" x14ac:dyDescent="0.35">
      <c r="E36" s="129" t="s">
        <v>109</v>
      </c>
      <c r="F36" s="130"/>
      <c r="G36" s="208">
        <f>G32+G34</f>
        <v>18182908</v>
      </c>
      <c r="H36" s="208"/>
      <c r="I36" s="208">
        <f>I32+I34</f>
        <v>17919568</v>
      </c>
      <c r="J36" s="246"/>
      <c r="K36" s="208">
        <f>K32+K34</f>
        <v>17254996</v>
      </c>
      <c r="L36" s="208"/>
      <c r="M36" s="364">
        <f>M32+M34</f>
        <v>16991656</v>
      </c>
      <c r="N36" s="365"/>
    </row>
    <row r="37" spans="5:15" ht="6.75" customHeight="1" x14ac:dyDescent="0.35">
      <c r="E37" s="129"/>
      <c r="F37" s="130"/>
      <c r="G37" s="208"/>
      <c r="H37" s="133"/>
      <c r="I37" s="178"/>
      <c r="J37" s="7"/>
      <c r="K37" s="133"/>
      <c r="L37" s="133"/>
      <c r="M37" s="178"/>
      <c r="N37" s="9"/>
    </row>
    <row r="38" spans="5:15" ht="21" customHeight="1" thickBot="1" x14ac:dyDescent="0.4">
      <c r="E38" s="257" t="s">
        <v>110</v>
      </c>
      <c r="F38" s="135"/>
      <c r="G38" s="136" t="str">
        <f>Obj_Meth!F9</f>
        <v>A.M.</v>
      </c>
      <c r="H38" s="137"/>
      <c r="I38" s="180">
        <f>I36-$G36</f>
        <v>-263340</v>
      </c>
      <c r="J38" s="4"/>
      <c r="K38" s="180">
        <f>K36-$G36</f>
        <v>-927912</v>
      </c>
      <c r="L38" s="137"/>
      <c r="M38" s="366">
        <f>M36-$G36</f>
        <v>-1191252</v>
      </c>
      <c r="N38" s="367"/>
    </row>
    <row r="39" spans="5:15" ht="17.25" customHeight="1" x14ac:dyDescent="0.35">
      <c r="E39" s="71"/>
      <c r="F39" s="71"/>
      <c r="G39" s="71"/>
      <c r="H39" s="103"/>
      <c r="I39" s="71"/>
    </row>
    <row r="40" spans="5:15" ht="17.25" customHeight="1" x14ac:dyDescent="0.25">
      <c r="E40" s="368" t="s">
        <v>58</v>
      </c>
      <c r="F40" s="368"/>
      <c r="G40" s="368"/>
      <c r="H40" s="368"/>
      <c r="I40" s="368"/>
      <c r="J40" s="368"/>
      <c r="K40" s="368"/>
      <c r="L40" s="368"/>
      <c r="M40" s="368"/>
      <c r="N40" s="368"/>
      <c r="O40" s="368"/>
    </row>
    <row r="41" spans="5:15" ht="17.25" customHeight="1" x14ac:dyDescent="0.25">
      <c r="E41" s="368"/>
      <c r="F41" s="368"/>
      <c r="G41" s="368"/>
      <c r="H41" s="368"/>
      <c r="I41" s="368"/>
      <c r="J41" s="368"/>
      <c r="K41" s="368"/>
      <c r="L41" s="368"/>
      <c r="M41" s="368"/>
      <c r="N41" s="368"/>
      <c r="O41" s="368"/>
    </row>
    <row r="42" spans="5:15" ht="17.25" customHeight="1" x14ac:dyDescent="0.25">
      <c r="E42" s="368"/>
      <c r="F42" s="368"/>
      <c r="G42" s="368"/>
      <c r="H42" s="368"/>
      <c r="I42" s="368"/>
      <c r="J42" s="368"/>
      <c r="K42" s="368"/>
      <c r="L42" s="368"/>
      <c r="M42" s="368"/>
      <c r="N42" s="368"/>
      <c r="O42" s="368"/>
    </row>
    <row r="43" spans="5:15" ht="17.25" customHeight="1" x14ac:dyDescent="0.25">
      <c r="E43" s="5"/>
      <c r="F43" s="5"/>
      <c r="G43" s="5"/>
      <c r="H43" s="18"/>
    </row>
    <row r="44" spans="5:15" ht="17.25" customHeight="1" x14ac:dyDescent="0.25">
      <c r="E44" s="5"/>
      <c r="F44" s="5"/>
      <c r="G44" s="5"/>
      <c r="H44" s="18"/>
    </row>
    <row r="45" spans="5:15" ht="17.25" customHeight="1" x14ac:dyDescent="0.25">
      <c r="E45" s="5"/>
      <c r="F45" s="5"/>
      <c r="G45" s="5"/>
      <c r="H45" s="18"/>
    </row>
    <row r="46" spans="5:15" ht="17.25" customHeight="1" x14ac:dyDescent="0.25">
      <c r="E46" s="5"/>
      <c r="F46" s="5"/>
      <c r="G46" s="5"/>
      <c r="H46" s="18"/>
    </row>
    <row r="47" spans="5:15" ht="17.25" customHeight="1" x14ac:dyDescent="0.25">
      <c r="E47" s="5"/>
      <c r="F47" s="5"/>
      <c r="G47" s="5"/>
      <c r="H47" s="18"/>
    </row>
    <row r="48" spans="5:15" ht="17.25" customHeight="1" x14ac:dyDescent="0.25">
      <c r="E48" s="5"/>
      <c r="F48" s="5"/>
      <c r="G48" s="5"/>
      <c r="H48" s="18"/>
    </row>
    <row r="49" spans="5:8" ht="15.75" customHeight="1" x14ac:dyDescent="0.25">
      <c r="E49" s="5"/>
      <c r="F49" s="5"/>
      <c r="G49" s="5"/>
      <c r="H49" s="18"/>
    </row>
    <row r="50" spans="5:8" ht="13.5" customHeight="1" x14ac:dyDescent="0.25">
      <c r="E50" s="5"/>
      <c r="F50" s="5"/>
      <c r="G50" s="5"/>
      <c r="H50" s="18"/>
    </row>
    <row r="51" spans="5:8" ht="6.75" customHeight="1" x14ac:dyDescent="0.25">
      <c r="E51" s="5"/>
      <c r="F51" s="5"/>
      <c r="G51" s="5"/>
      <c r="H51" s="18"/>
    </row>
    <row r="52" spans="5:8" x14ac:dyDescent="0.25">
      <c r="E52" s="5"/>
      <c r="F52" s="5"/>
      <c r="G52" s="5"/>
      <c r="H52" s="18"/>
    </row>
    <row r="53" spans="5:8" ht="6.75" customHeight="1" x14ac:dyDescent="0.25">
      <c r="E53" s="5"/>
      <c r="F53" s="5"/>
      <c r="G53" s="5"/>
      <c r="H53" s="18"/>
    </row>
    <row r="54" spans="5:8" x14ac:dyDescent="0.25">
      <c r="E54" s="5"/>
      <c r="F54" s="5"/>
      <c r="G54" s="5"/>
      <c r="H54" s="18"/>
    </row>
    <row r="55" spans="5:8" ht="6.75" customHeight="1" x14ac:dyDescent="0.25">
      <c r="E55" s="5"/>
      <c r="F55" s="5"/>
      <c r="G55" s="5"/>
      <c r="H55" s="18"/>
    </row>
    <row r="56" spans="5:8" x14ac:dyDescent="0.25">
      <c r="E56" s="5"/>
      <c r="F56" s="5"/>
      <c r="G56" s="5"/>
      <c r="H56" s="18"/>
    </row>
    <row r="57" spans="5:8" ht="6.75" customHeight="1" x14ac:dyDescent="0.25">
      <c r="E57" s="5"/>
      <c r="F57" s="5"/>
      <c r="G57" s="5"/>
      <c r="H57" s="18"/>
    </row>
    <row r="58" spans="5:8" x14ac:dyDescent="0.25">
      <c r="E58" s="5"/>
      <c r="F58" s="5"/>
      <c r="G58" s="5"/>
      <c r="H58" s="18"/>
    </row>
    <row r="59" spans="5:8" ht="6.75" hidden="1" customHeight="1" x14ac:dyDescent="0.25">
      <c r="E59" s="5"/>
      <c r="F59" s="5"/>
      <c r="G59" s="5"/>
      <c r="H59" s="18"/>
    </row>
    <row r="60" spans="5:8" ht="15.75" hidden="1" customHeight="1" x14ac:dyDescent="0.25">
      <c r="E60" s="5"/>
      <c r="F60" s="5"/>
      <c r="G60" s="5"/>
      <c r="H60" s="18"/>
    </row>
    <row r="61" spans="5:8" ht="6.75" hidden="1" customHeight="1" x14ac:dyDescent="0.25">
      <c r="E61" s="5"/>
      <c r="F61" s="5"/>
      <c r="G61" s="5"/>
      <c r="H61" s="18"/>
    </row>
    <row r="62" spans="5:8" ht="15.75" hidden="1" customHeight="1" x14ac:dyDescent="0.25">
      <c r="E62" s="5"/>
      <c r="F62" s="5"/>
      <c r="G62" s="5"/>
      <c r="H62" s="18"/>
    </row>
    <row r="63" spans="5:8" x14ac:dyDescent="0.25">
      <c r="E63" s="5"/>
      <c r="F63" s="5"/>
      <c r="G63" s="5"/>
      <c r="H63" s="18"/>
    </row>
    <row r="67" spans="13:13" ht="18.75" x14ac:dyDescent="0.3">
      <c r="M67" s="228"/>
    </row>
    <row r="68" spans="13:13" ht="18.75" x14ac:dyDescent="0.3">
      <c r="M68" s="228"/>
    </row>
  </sheetData>
  <mergeCells count="28">
    <mergeCell ref="M28:N29"/>
    <mergeCell ref="M30:N30"/>
    <mergeCell ref="K8:K10"/>
    <mergeCell ref="K12:L12"/>
    <mergeCell ref="M8:M10"/>
    <mergeCell ref="E20:I24"/>
    <mergeCell ref="K18:L18"/>
    <mergeCell ref="K20:L20"/>
    <mergeCell ref="AY7:AY10"/>
    <mergeCell ref="K14:L14"/>
    <mergeCell ref="K16:L16"/>
    <mergeCell ref="K6:N7"/>
    <mergeCell ref="E26:I27"/>
    <mergeCell ref="O6:O7"/>
    <mergeCell ref="E6:H7"/>
    <mergeCell ref="E15:I16"/>
    <mergeCell ref="K23:K24"/>
    <mergeCell ref="K22:L22"/>
    <mergeCell ref="M32:N32"/>
    <mergeCell ref="M34:N34"/>
    <mergeCell ref="M36:N36"/>
    <mergeCell ref="M38:N38"/>
    <mergeCell ref="E40:O42"/>
    <mergeCell ref="O8:O10"/>
    <mergeCell ref="G28:G30"/>
    <mergeCell ref="L23:O24"/>
    <mergeCell ref="I28:I29"/>
    <mergeCell ref="K28:K29"/>
  </mergeCells>
  <conditionalFormatting sqref="K37">
    <cfRule type="cellIs" dxfId="14" priority="15" stopIfTrue="1" operator="lessThan">
      <formula>0</formula>
    </cfRule>
  </conditionalFormatting>
  <conditionalFormatting sqref="I38">
    <cfRule type="cellIs" dxfId="13" priority="13" stopIfTrue="1" operator="lessThan">
      <formula>0</formula>
    </cfRule>
  </conditionalFormatting>
  <conditionalFormatting sqref="I38">
    <cfRule type="cellIs" dxfId="12" priority="14" stopIfTrue="1" operator="lessThan">
      <formula>0</formula>
    </cfRule>
  </conditionalFormatting>
  <conditionalFormatting sqref="K38">
    <cfRule type="cellIs" dxfId="11" priority="12" stopIfTrue="1" operator="lessThan">
      <formula>0</formula>
    </cfRule>
  </conditionalFormatting>
  <conditionalFormatting sqref="K38">
    <cfRule type="cellIs" dxfId="10" priority="11" stopIfTrue="1" operator="lessThan">
      <formula>0</formula>
    </cfRule>
  </conditionalFormatting>
  <conditionalFormatting sqref="M37">
    <cfRule type="cellIs" dxfId="9" priority="10" stopIfTrue="1" operator="lessThan">
      <formula>0</formula>
    </cfRule>
  </conditionalFormatting>
  <conditionalFormatting sqref="M38">
    <cfRule type="cellIs" dxfId="8" priority="9" stopIfTrue="1" operator="lessThan">
      <formula>0</formula>
    </cfRule>
  </conditionalFormatting>
  <conditionalFormatting sqref="M38">
    <cfRule type="cellIs" dxfId="7" priority="8" stopIfTrue="1" operator="lessThan">
      <formula>0</formula>
    </cfRule>
  </conditionalFormatting>
  <conditionalFormatting sqref="I37:I38">
    <cfRule type="cellIs" dxfId="6" priority="7" stopIfTrue="1" operator="lessThan">
      <formula>0</formula>
    </cfRule>
  </conditionalFormatting>
  <conditionalFormatting sqref="I38">
    <cfRule type="cellIs" dxfId="5" priority="6" stopIfTrue="1" operator="lessThan">
      <formula>0</formula>
    </cfRule>
  </conditionalFormatting>
  <conditionalFormatting sqref="M37">
    <cfRule type="cellIs" dxfId="4" priority="5" stopIfTrue="1" operator="lessThan">
      <formula>0</formula>
    </cfRule>
  </conditionalFormatting>
  <conditionalFormatting sqref="K38">
    <cfRule type="cellIs" dxfId="3" priority="3" stopIfTrue="1" operator="lessThan">
      <formula>0</formula>
    </cfRule>
  </conditionalFormatting>
  <conditionalFormatting sqref="K38">
    <cfRule type="cellIs" dxfId="2" priority="4" stopIfTrue="1" operator="lessThan">
      <formula>0</formula>
    </cfRule>
  </conditionalFormatting>
  <conditionalFormatting sqref="M38">
    <cfRule type="cellIs" dxfId="1" priority="2" stopIfTrue="1" operator="lessThan">
      <formula>0</formula>
    </cfRule>
  </conditionalFormatting>
  <conditionalFormatting sqref="M38">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7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F8:P75"/>
  <sheetViews>
    <sheetView showGridLines="0" showRowColHeaders="0" zoomScale="90" zoomScaleNormal="90" workbookViewId="0">
      <selection activeCell="I3" sqref="I3"/>
    </sheetView>
  </sheetViews>
  <sheetFormatPr baseColWidth="10" defaultColWidth="9.140625" defaultRowHeight="15" x14ac:dyDescent="0.25"/>
  <cols>
    <col min="1" max="1" width="2.7109375" style="6" customWidth="1"/>
    <col min="2" max="10" width="9.140625" style="6"/>
    <col min="11" max="11" width="9.140625" style="6" customWidth="1"/>
    <col min="12" max="14" width="9.140625" style="6"/>
    <col min="15" max="15" width="47.7109375" style="6" customWidth="1"/>
    <col min="16" max="16384" width="9.140625" style="6"/>
  </cols>
  <sheetData>
    <row r="8" spans="6:16" ht="6.75" customHeight="1" x14ac:dyDescent="0.3">
      <c r="F8" s="35"/>
      <c r="G8" s="35"/>
      <c r="H8" s="35"/>
      <c r="I8" s="35"/>
      <c r="J8" s="35"/>
      <c r="K8" s="35"/>
      <c r="L8" s="35"/>
      <c r="M8" s="35"/>
      <c r="N8" s="35"/>
      <c r="O8" s="35"/>
      <c r="P8" s="7"/>
    </row>
    <row r="9" spans="6:16" ht="16.5" customHeight="1" x14ac:dyDescent="0.25">
      <c r="F9" s="388" t="s">
        <v>48</v>
      </c>
      <c r="G9" s="388"/>
      <c r="H9" s="388"/>
      <c r="I9" s="388"/>
      <c r="J9" s="388"/>
      <c r="K9" s="388"/>
      <c r="L9" s="388"/>
      <c r="M9" s="388"/>
      <c r="N9" s="388"/>
      <c r="O9" s="388"/>
      <c r="P9" s="7"/>
    </row>
    <row r="10" spans="6:16" ht="6.75" customHeight="1" x14ac:dyDescent="0.25">
      <c r="F10" s="264"/>
      <c r="G10" s="264"/>
      <c r="H10" s="264"/>
      <c r="I10" s="264"/>
      <c r="J10" s="264"/>
      <c r="K10" s="264"/>
      <c r="L10" s="264"/>
      <c r="M10" s="264"/>
      <c r="N10" s="264"/>
      <c r="O10" s="264"/>
      <c r="P10" s="7"/>
    </row>
    <row r="11" spans="6:16" ht="16.5" customHeight="1" x14ac:dyDescent="0.25">
      <c r="F11" s="388" t="s">
        <v>54</v>
      </c>
      <c r="G11" s="388"/>
      <c r="H11" s="388"/>
      <c r="I11" s="388"/>
      <c r="J11" s="388"/>
      <c r="K11" s="388"/>
      <c r="L11" s="388"/>
      <c r="M11" s="388"/>
      <c r="N11" s="388"/>
      <c r="O11" s="388"/>
      <c r="P11" s="7"/>
    </row>
    <row r="12" spans="6:16" ht="16.5" customHeight="1" x14ac:dyDescent="0.25">
      <c r="F12" s="388"/>
      <c r="G12" s="388"/>
      <c r="H12" s="388"/>
      <c r="I12" s="388"/>
      <c r="J12" s="388"/>
      <c r="K12" s="388"/>
      <c r="L12" s="388"/>
      <c r="M12" s="388"/>
      <c r="N12" s="388"/>
      <c r="O12" s="388"/>
      <c r="P12" s="7"/>
    </row>
    <row r="13" spans="6:16" ht="6.75" customHeight="1" x14ac:dyDescent="0.25">
      <c r="F13" s="264"/>
      <c r="G13" s="264"/>
      <c r="H13" s="264"/>
      <c r="I13" s="264"/>
      <c r="J13" s="264"/>
      <c r="K13" s="264"/>
      <c r="L13" s="264"/>
      <c r="M13" s="264"/>
      <c r="N13" s="264"/>
      <c r="O13" s="264"/>
      <c r="P13" s="7"/>
    </row>
    <row r="14" spans="6:16" ht="16.5" customHeight="1" x14ac:dyDescent="0.25">
      <c r="F14" s="388" t="s">
        <v>53</v>
      </c>
      <c r="G14" s="388"/>
      <c r="H14" s="388"/>
      <c r="I14" s="388"/>
      <c r="J14" s="388"/>
      <c r="K14" s="388"/>
      <c r="L14" s="388"/>
      <c r="M14" s="388"/>
      <c r="N14" s="388"/>
      <c r="O14" s="388"/>
      <c r="P14" s="7"/>
    </row>
    <row r="15" spans="6:16" ht="16.5" customHeight="1" x14ac:dyDescent="0.25">
      <c r="F15" s="388"/>
      <c r="G15" s="388"/>
      <c r="H15" s="388"/>
      <c r="I15" s="388"/>
      <c r="J15" s="388"/>
      <c r="K15" s="388"/>
      <c r="L15" s="388"/>
      <c r="M15" s="388"/>
      <c r="N15" s="388"/>
      <c r="O15" s="388"/>
      <c r="P15" s="7"/>
    </row>
    <row r="16" spans="6:16" ht="6.75" customHeight="1" x14ac:dyDescent="0.25">
      <c r="F16" s="388"/>
      <c r="G16" s="388"/>
      <c r="H16" s="388"/>
      <c r="I16" s="388"/>
      <c r="J16" s="388"/>
      <c r="K16" s="388"/>
      <c r="L16" s="264"/>
      <c r="M16" s="264"/>
      <c r="N16" s="264"/>
      <c r="O16" s="264"/>
      <c r="P16" s="7"/>
    </row>
    <row r="17" spans="6:16" ht="16.5" customHeight="1" x14ac:dyDescent="0.25">
      <c r="F17" s="388" t="s">
        <v>52</v>
      </c>
      <c r="G17" s="388"/>
      <c r="H17" s="388"/>
      <c r="I17" s="388"/>
      <c r="J17" s="388"/>
      <c r="K17" s="388"/>
      <c r="L17" s="388"/>
      <c r="M17" s="388"/>
      <c r="N17" s="388"/>
      <c r="O17" s="388"/>
      <c r="P17" s="7"/>
    </row>
    <row r="18" spans="6:16" ht="16.5" customHeight="1" x14ac:dyDescent="0.25">
      <c r="F18" s="388"/>
      <c r="G18" s="388"/>
      <c r="H18" s="388"/>
      <c r="I18" s="388"/>
      <c r="J18" s="388"/>
      <c r="K18" s="388"/>
      <c r="L18" s="388"/>
      <c r="M18" s="388"/>
      <c r="N18" s="388"/>
      <c r="O18" s="388"/>
      <c r="P18" s="7"/>
    </row>
    <row r="19" spans="6:16" ht="6.75" customHeight="1" x14ac:dyDescent="0.25">
      <c r="F19" s="264"/>
      <c r="G19" s="264"/>
      <c r="H19" s="264"/>
      <c r="I19" s="264"/>
      <c r="J19" s="264"/>
      <c r="K19" s="264"/>
      <c r="L19" s="264"/>
      <c r="M19" s="264"/>
      <c r="N19" s="264"/>
      <c r="O19" s="264"/>
      <c r="P19" s="7"/>
    </row>
    <row r="20" spans="6:16" ht="16.5" customHeight="1" x14ac:dyDescent="0.25">
      <c r="F20" s="388" t="s">
        <v>51</v>
      </c>
      <c r="G20" s="388"/>
      <c r="H20" s="388"/>
      <c r="I20" s="388"/>
      <c r="J20" s="388"/>
      <c r="K20" s="388"/>
      <c r="L20" s="388"/>
      <c r="M20" s="388"/>
      <c r="N20" s="388"/>
      <c r="O20" s="388"/>
      <c r="P20" s="7"/>
    </row>
    <row r="21" spans="6:16" ht="16.5" customHeight="1" x14ac:dyDescent="0.25">
      <c r="F21" s="388"/>
      <c r="G21" s="388"/>
      <c r="H21" s="388"/>
      <c r="I21" s="388"/>
      <c r="J21" s="388"/>
      <c r="K21" s="388"/>
      <c r="L21" s="388"/>
      <c r="M21" s="388"/>
      <c r="N21" s="388"/>
      <c r="O21" s="388"/>
      <c r="P21" s="7"/>
    </row>
    <row r="22" spans="6:16" ht="6.75" customHeight="1" x14ac:dyDescent="0.25">
      <c r="F22" s="264"/>
      <c r="G22" s="264"/>
      <c r="H22" s="264"/>
      <c r="I22" s="264"/>
      <c r="J22" s="264"/>
      <c r="K22" s="264"/>
      <c r="L22" s="264"/>
      <c r="M22" s="264"/>
      <c r="N22" s="264"/>
      <c r="O22" s="264"/>
      <c r="P22" s="7"/>
    </row>
    <row r="23" spans="6:16" ht="16.5" customHeight="1" x14ac:dyDescent="0.25">
      <c r="F23" s="388" t="s">
        <v>57</v>
      </c>
      <c r="G23" s="388"/>
      <c r="H23" s="388"/>
      <c r="I23" s="388"/>
      <c r="J23" s="388"/>
      <c r="K23" s="388"/>
      <c r="L23" s="388"/>
      <c r="M23" s="388"/>
      <c r="N23" s="388"/>
      <c r="O23" s="388"/>
      <c r="P23" s="7"/>
    </row>
    <row r="24" spans="6:16" ht="16.5" customHeight="1" x14ac:dyDescent="0.25">
      <c r="F24" s="388"/>
      <c r="G24" s="388"/>
      <c r="H24" s="388"/>
      <c r="I24" s="388"/>
      <c r="J24" s="388"/>
      <c r="K24" s="388"/>
      <c r="L24" s="388"/>
      <c r="M24" s="388"/>
      <c r="N24" s="388"/>
      <c r="O24" s="388"/>
      <c r="P24" s="7"/>
    </row>
    <row r="25" spans="6:16" ht="6.75" customHeight="1" x14ac:dyDescent="0.25">
      <c r="F25" s="264"/>
      <c r="G25" s="264"/>
      <c r="H25" s="264"/>
      <c r="I25" s="264"/>
      <c r="J25" s="264"/>
      <c r="K25" s="264"/>
      <c r="L25" s="264"/>
      <c r="M25" s="264"/>
      <c r="N25" s="264"/>
      <c r="O25" s="264"/>
      <c r="P25" s="7"/>
    </row>
    <row r="26" spans="6:16" ht="16.5" customHeight="1" x14ac:dyDescent="0.25">
      <c r="F26" s="388" t="s">
        <v>56</v>
      </c>
      <c r="G26" s="388"/>
      <c r="H26" s="388"/>
      <c r="I26" s="388"/>
      <c r="J26" s="388"/>
      <c r="K26" s="388"/>
      <c r="L26" s="388"/>
      <c r="M26" s="388"/>
      <c r="N26" s="388"/>
      <c r="O26" s="388"/>
      <c r="P26" s="7"/>
    </row>
    <row r="27" spans="6:16" ht="16.5" customHeight="1" x14ac:dyDescent="0.25">
      <c r="F27" s="388"/>
      <c r="G27" s="388"/>
      <c r="H27" s="388"/>
      <c r="I27" s="388"/>
      <c r="J27" s="388"/>
      <c r="K27" s="388"/>
      <c r="L27" s="388"/>
      <c r="M27" s="388"/>
      <c r="N27" s="388"/>
      <c r="O27" s="388"/>
      <c r="P27" s="7"/>
    </row>
    <row r="28" spans="6:16" ht="6.75" customHeight="1" x14ac:dyDescent="0.25">
      <c r="F28" s="264"/>
      <c r="G28" s="264"/>
      <c r="H28" s="264"/>
      <c r="I28" s="264"/>
      <c r="J28" s="264"/>
      <c r="K28" s="264"/>
      <c r="L28" s="264"/>
      <c r="M28" s="264"/>
      <c r="N28" s="264"/>
      <c r="O28" s="264"/>
      <c r="P28" s="7"/>
    </row>
    <row r="29" spans="6:16" ht="16.5" customHeight="1" x14ac:dyDescent="0.25">
      <c r="F29" s="389" t="s">
        <v>124</v>
      </c>
      <c r="G29" s="389"/>
      <c r="H29" s="389"/>
      <c r="I29" s="389"/>
      <c r="J29" s="389"/>
      <c r="K29" s="389"/>
      <c r="L29" s="389"/>
      <c r="M29" s="389"/>
      <c r="N29" s="389"/>
      <c r="O29" s="389"/>
      <c r="P29" s="7"/>
    </row>
    <row r="30" spans="6:16" ht="16.5" customHeight="1" x14ac:dyDescent="0.25">
      <c r="F30" s="389"/>
      <c r="G30" s="389"/>
      <c r="H30" s="389"/>
      <c r="I30" s="389"/>
      <c r="J30" s="389"/>
      <c r="K30" s="389"/>
      <c r="L30" s="389"/>
      <c r="M30" s="389"/>
      <c r="N30" s="389"/>
      <c r="O30" s="389"/>
      <c r="P30" s="7"/>
    </row>
    <row r="31" spans="6:16" ht="6.75" customHeight="1" x14ac:dyDescent="0.25">
      <c r="F31" s="264"/>
      <c r="G31" s="264"/>
      <c r="H31" s="264"/>
      <c r="I31" s="264"/>
      <c r="J31" s="264"/>
      <c r="K31" s="264"/>
      <c r="L31" s="264"/>
      <c r="M31" s="264"/>
      <c r="N31" s="264"/>
      <c r="O31" s="264"/>
      <c r="P31" s="7"/>
    </row>
    <row r="32" spans="6:16" ht="16.5" customHeight="1" x14ac:dyDescent="0.25">
      <c r="F32" s="389" t="s">
        <v>125</v>
      </c>
      <c r="G32" s="389"/>
      <c r="H32" s="389"/>
      <c r="I32" s="389"/>
      <c r="J32" s="389"/>
      <c r="K32" s="389"/>
      <c r="L32" s="389"/>
      <c r="M32" s="389"/>
      <c r="N32" s="389"/>
      <c r="O32" s="389"/>
      <c r="P32" s="7"/>
    </row>
    <row r="33" spans="6:16" ht="16.5" customHeight="1" x14ac:dyDescent="0.25">
      <c r="F33" s="389"/>
      <c r="G33" s="389"/>
      <c r="H33" s="389"/>
      <c r="I33" s="389"/>
      <c r="J33" s="389"/>
      <c r="K33" s="389"/>
      <c r="L33" s="389"/>
      <c r="M33" s="389"/>
      <c r="N33" s="389"/>
      <c r="O33" s="389"/>
      <c r="P33" s="7"/>
    </row>
    <row r="34" spans="6:16" ht="6.75" customHeight="1" x14ac:dyDescent="0.25">
      <c r="F34" s="264"/>
      <c r="G34" s="264"/>
      <c r="H34" s="264"/>
      <c r="I34" s="264"/>
      <c r="J34" s="264"/>
      <c r="K34" s="264"/>
      <c r="L34" s="264"/>
      <c r="M34" s="264"/>
      <c r="N34" s="264"/>
      <c r="O34" s="264"/>
      <c r="P34" s="7"/>
    </row>
    <row r="35" spans="6:16" ht="15" customHeight="1" x14ac:dyDescent="0.25">
      <c r="F35" s="389" t="s">
        <v>126</v>
      </c>
      <c r="G35" s="389"/>
      <c r="H35" s="389"/>
      <c r="I35" s="389"/>
      <c r="J35" s="389"/>
      <c r="K35" s="389"/>
      <c r="L35" s="389"/>
      <c r="M35" s="389"/>
      <c r="N35" s="389"/>
      <c r="O35" s="389"/>
      <c r="P35" s="7"/>
    </row>
    <row r="36" spans="6:16" ht="16.5" customHeight="1" x14ac:dyDescent="0.25">
      <c r="F36" s="389"/>
      <c r="G36" s="389"/>
      <c r="H36" s="389"/>
      <c r="I36" s="389"/>
      <c r="J36" s="389"/>
      <c r="K36" s="389"/>
      <c r="L36" s="389"/>
      <c r="M36" s="389"/>
      <c r="N36" s="389"/>
      <c r="O36" s="389"/>
      <c r="P36" s="7"/>
    </row>
    <row r="37" spans="6:16" ht="6.75" customHeight="1" x14ac:dyDescent="0.25">
      <c r="F37" s="264"/>
      <c r="G37" s="264"/>
      <c r="H37" s="264"/>
      <c r="I37" s="264"/>
      <c r="J37" s="264"/>
      <c r="K37" s="264"/>
      <c r="L37" s="264"/>
      <c r="M37" s="264"/>
      <c r="N37" s="264"/>
      <c r="O37" s="264"/>
      <c r="P37" s="7"/>
    </row>
    <row r="38" spans="6:16" ht="15" customHeight="1" x14ac:dyDescent="0.25">
      <c r="F38" s="389" t="s">
        <v>127</v>
      </c>
      <c r="G38" s="389"/>
      <c r="H38" s="389"/>
      <c r="I38" s="389"/>
      <c r="J38" s="389"/>
      <c r="K38" s="389"/>
      <c r="L38" s="389"/>
      <c r="M38" s="389"/>
      <c r="N38" s="389"/>
      <c r="O38" s="389"/>
      <c r="P38" s="7"/>
    </row>
    <row r="39" spans="6:16" ht="16.5" customHeight="1" x14ac:dyDescent="0.25">
      <c r="F39" s="389"/>
      <c r="G39" s="389"/>
      <c r="H39" s="389"/>
      <c r="I39" s="389"/>
      <c r="J39" s="389"/>
      <c r="K39" s="389"/>
      <c r="L39" s="389"/>
      <c r="M39" s="389"/>
      <c r="N39" s="389"/>
      <c r="O39" s="389"/>
      <c r="P39" s="7"/>
    </row>
    <row r="40" spans="6:16" ht="6.75" customHeight="1" x14ac:dyDescent="0.25">
      <c r="F40" s="264"/>
      <c r="G40" s="264"/>
      <c r="H40" s="264"/>
      <c r="I40" s="264"/>
      <c r="J40" s="264"/>
      <c r="K40" s="264"/>
      <c r="L40" s="264"/>
      <c r="M40" s="264"/>
      <c r="N40" s="264"/>
      <c r="O40" s="264"/>
      <c r="P40" s="7"/>
    </row>
    <row r="41" spans="6:16" ht="15" customHeight="1" x14ac:dyDescent="0.25">
      <c r="F41" s="389" t="s">
        <v>128</v>
      </c>
      <c r="G41" s="389"/>
      <c r="H41" s="389"/>
      <c r="I41" s="389"/>
      <c r="J41" s="389"/>
      <c r="K41" s="389"/>
      <c r="L41" s="389"/>
      <c r="M41" s="389"/>
      <c r="N41" s="389"/>
      <c r="O41" s="389"/>
      <c r="P41" s="7"/>
    </row>
    <row r="42" spans="6:16" ht="16.5" customHeight="1" x14ac:dyDescent="0.25">
      <c r="F42" s="389"/>
      <c r="G42" s="389"/>
      <c r="H42" s="389"/>
      <c r="I42" s="389"/>
      <c r="J42" s="389"/>
      <c r="K42" s="389"/>
      <c r="L42" s="389"/>
      <c r="M42" s="389"/>
      <c r="N42" s="389"/>
      <c r="O42" s="389"/>
      <c r="P42" s="7"/>
    </row>
    <row r="43" spans="6:16" ht="6.75" customHeight="1" x14ac:dyDescent="0.25">
      <c r="F43" s="264"/>
      <c r="G43" s="264"/>
      <c r="H43" s="264"/>
      <c r="I43" s="264"/>
      <c r="J43" s="264"/>
      <c r="K43" s="264"/>
      <c r="L43" s="264"/>
      <c r="M43" s="264"/>
      <c r="N43" s="264"/>
      <c r="O43" s="264"/>
      <c r="P43" s="7"/>
    </row>
    <row r="44" spans="6:16" ht="15" customHeight="1" x14ac:dyDescent="0.25">
      <c r="F44" s="389" t="s">
        <v>129</v>
      </c>
      <c r="G44" s="389"/>
      <c r="H44" s="389"/>
      <c r="I44" s="389"/>
      <c r="J44" s="389"/>
      <c r="K44" s="389"/>
      <c r="L44" s="389"/>
      <c r="M44" s="389"/>
      <c r="N44" s="389"/>
      <c r="O44" s="389"/>
      <c r="P44" s="7"/>
    </row>
    <row r="45" spans="6:16" ht="6.75" customHeight="1" x14ac:dyDescent="0.25">
      <c r="F45" s="264"/>
      <c r="G45" s="264"/>
      <c r="H45" s="264"/>
      <c r="I45" s="264"/>
      <c r="J45" s="264"/>
      <c r="K45" s="264"/>
      <c r="L45" s="264"/>
      <c r="M45" s="264"/>
      <c r="N45" s="264"/>
      <c r="O45" s="264"/>
      <c r="P45" s="7"/>
    </row>
    <row r="46" spans="6:16" ht="17.25" customHeight="1" x14ac:dyDescent="0.25">
      <c r="F46" s="264"/>
      <c r="G46" s="264"/>
      <c r="H46" s="264"/>
      <c r="I46" s="264"/>
      <c r="J46" s="264"/>
      <c r="K46" s="264"/>
      <c r="L46" s="264"/>
      <c r="M46" s="264"/>
      <c r="N46" s="264"/>
      <c r="O46" s="264"/>
      <c r="P46" s="7"/>
    </row>
    <row r="53" spans="6:15" x14ac:dyDescent="0.25">
      <c r="F53" s="391"/>
      <c r="G53" s="391"/>
      <c r="H53" s="391"/>
      <c r="I53" s="391"/>
      <c r="J53" s="391"/>
      <c r="K53" s="391"/>
      <c r="L53" s="391"/>
      <c r="M53" s="391"/>
      <c r="N53" s="391"/>
      <c r="O53" s="391"/>
    </row>
    <row r="54" spans="6:15" x14ac:dyDescent="0.25">
      <c r="F54" s="391"/>
      <c r="G54" s="391"/>
      <c r="H54" s="391"/>
      <c r="I54" s="391"/>
      <c r="J54" s="391"/>
      <c r="K54" s="391"/>
      <c r="L54" s="391"/>
      <c r="M54" s="391"/>
      <c r="N54" s="391"/>
      <c r="O54" s="391"/>
    </row>
    <row r="55" spans="6:15" ht="18.75" x14ac:dyDescent="0.25">
      <c r="F55" s="243"/>
      <c r="G55" s="243"/>
      <c r="H55" s="243"/>
      <c r="I55" s="243"/>
      <c r="J55" s="243"/>
      <c r="K55" s="243"/>
      <c r="L55" s="243"/>
      <c r="M55" s="243"/>
      <c r="N55" s="243"/>
      <c r="O55" s="243"/>
    </row>
    <row r="56" spans="6:15" x14ac:dyDescent="0.25">
      <c r="F56" s="391"/>
      <c r="G56" s="391"/>
      <c r="H56" s="391"/>
      <c r="I56" s="391"/>
      <c r="J56" s="391"/>
      <c r="K56" s="391"/>
      <c r="L56" s="391"/>
      <c r="M56" s="391"/>
      <c r="N56" s="391"/>
      <c r="O56" s="391"/>
    </row>
    <row r="57" spans="6:15" x14ac:dyDescent="0.25">
      <c r="F57" s="391"/>
      <c r="G57" s="391"/>
      <c r="H57" s="391"/>
      <c r="I57" s="391"/>
      <c r="J57" s="391"/>
      <c r="K57" s="391"/>
      <c r="L57" s="391"/>
      <c r="M57" s="391"/>
      <c r="N57" s="391"/>
      <c r="O57" s="391"/>
    </row>
    <row r="58" spans="6:15" ht="17.25" x14ac:dyDescent="0.25">
      <c r="F58" s="36"/>
      <c r="G58" s="36"/>
      <c r="H58" s="36"/>
      <c r="I58" s="36"/>
      <c r="J58" s="36"/>
      <c r="K58" s="36"/>
      <c r="L58" s="36"/>
      <c r="M58" s="36"/>
      <c r="N58" s="36"/>
      <c r="O58" s="36"/>
    </row>
    <row r="59" spans="6:15" ht="17.25" x14ac:dyDescent="0.25">
      <c r="F59" s="36"/>
      <c r="G59" s="36"/>
      <c r="H59" s="36"/>
      <c r="I59" s="36"/>
      <c r="J59" s="36"/>
      <c r="K59" s="36"/>
      <c r="L59" s="36"/>
      <c r="M59" s="36"/>
      <c r="N59" s="36"/>
      <c r="O59" s="36"/>
    </row>
    <row r="60" spans="6:15" ht="17.25" x14ac:dyDescent="0.25">
      <c r="F60" s="36"/>
      <c r="G60" s="36"/>
      <c r="H60" s="36"/>
      <c r="I60" s="36"/>
      <c r="J60" s="36"/>
      <c r="K60" s="36"/>
      <c r="L60" s="36"/>
      <c r="M60" s="36"/>
      <c r="N60" s="36"/>
      <c r="O60" s="36"/>
    </row>
    <row r="61" spans="6:15" x14ac:dyDescent="0.25">
      <c r="F61" s="390"/>
      <c r="G61" s="390"/>
      <c r="H61" s="390"/>
      <c r="I61" s="390"/>
      <c r="J61" s="390"/>
      <c r="K61" s="390"/>
      <c r="L61" s="390"/>
      <c r="M61" s="390"/>
      <c r="N61" s="390"/>
      <c r="O61" s="390"/>
    </row>
    <row r="62" spans="6:15" x14ac:dyDescent="0.25">
      <c r="F62" s="390"/>
      <c r="G62" s="390"/>
      <c r="H62" s="390"/>
      <c r="I62" s="390"/>
      <c r="J62" s="390"/>
      <c r="K62" s="390"/>
      <c r="L62" s="390"/>
      <c r="M62" s="390"/>
      <c r="N62" s="390"/>
      <c r="O62" s="390"/>
    </row>
    <row r="65" spans="6:6" ht="18.75" x14ac:dyDescent="0.25">
      <c r="F65" s="258"/>
    </row>
    <row r="67" spans="6:6" ht="19.5" x14ac:dyDescent="0.25">
      <c r="F67" s="259"/>
    </row>
    <row r="71" spans="6:6" ht="17.25" x14ac:dyDescent="0.25">
      <c r="F71" s="260"/>
    </row>
    <row r="72" spans="6:6" ht="20.25" x14ac:dyDescent="0.25">
      <c r="F72" s="261"/>
    </row>
    <row r="73" spans="6:6" ht="20.25" x14ac:dyDescent="0.3">
      <c r="F73" s="262"/>
    </row>
    <row r="75" spans="6:6" ht="15.75" x14ac:dyDescent="0.25">
      <c r="F75" s="263"/>
    </row>
  </sheetData>
  <mergeCells count="17">
    <mergeCell ref="F29:O30"/>
    <mergeCell ref="F61:O62"/>
    <mergeCell ref="F32:O33"/>
    <mergeCell ref="F35:O36"/>
    <mergeCell ref="F38:O39"/>
    <mergeCell ref="F41:O42"/>
    <mergeCell ref="F44:O44"/>
    <mergeCell ref="F53:O54"/>
    <mergeCell ref="F56:O57"/>
    <mergeCell ref="F23:O24"/>
    <mergeCell ref="F26:O27"/>
    <mergeCell ref="F9:O9"/>
    <mergeCell ref="F11:O12"/>
    <mergeCell ref="F14:O15"/>
    <mergeCell ref="F16:K16"/>
    <mergeCell ref="F17:O18"/>
    <mergeCell ref="F20:O21"/>
  </mergeCells>
  <pageMargins left="0.70866141732283472" right="0.70866141732283472" top="0.74803149606299213" bottom="0.74803149606299213" header="0.31496062992125984" footer="0.31496062992125984"/>
  <pageSetup paperSize="9"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11</vt:i4>
      </vt:variant>
    </vt:vector>
  </HeadingPairs>
  <TitlesOfParts>
    <vt:vector size="26" baseType="lpstr">
      <vt:lpstr>Front Page</vt:lpstr>
      <vt:lpstr>Background</vt:lpstr>
      <vt:lpstr>Obj_Meth</vt:lpstr>
      <vt:lpstr>Structure</vt:lpstr>
      <vt:lpstr>Mesh Choice</vt:lpstr>
      <vt:lpstr>Clinical Consequences</vt:lpstr>
      <vt:lpstr>BIA</vt:lpstr>
      <vt:lpstr>WCS</vt:lpstr>
      <vt:lpstr>References</vt:lpstr>
      <vt:lpstr>Disclaimers</vt:lpstr>
      <vt:lpstr>Calculations Base Case</vt:lpstr>
      <vt:lpstr>Calculations Worst-Case</vt:lpstr>
      <vt:lpstr>PENDING</vt:lpstr>
      <vt:lpstr>TEMPLATE</vt:lpstr>
      <vt:lpstr>Design Rules</vt:lpstr>
      <vt:lpstr>Background!Zone_d_impression</vt:lpstr>
      <vt:lpstr>BIA!Zone_d_impression</vt:lpstr>
      <vt:lpstr>'Clinical Consequences'!Zone_d_impression</vt:lpstr>
      <vt:lpstr>Disclaimers!Zone_d_impression</vt:lpstr>
      <vt:lpstr>'Front Page'!Zone_d_impression</vt:lpstr>
      <vt:lpstr>'Mesh Choice'!Zone_d_impression</vt:lpstr>
      <vt:lpstr>Obj_Meth!Zone_d_impression</vt:lpstr>
      <vt:lpstr>References!Zone_d_impression</vt:lpstr>
      <vt:lpstr>Structure!Zone_d_impression</vt:lpstr>
      <vt:lpstr>TEMPLATE!Zone_d_impression</vt:lpstr>
      <vt:lpstr>WCS!Zone_d_impression</vt:lpstr>
    </vt:vector>
  </TitlesOfParts>
  <Company>Bard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RBusutil</dc:creator>
  <cp:lastModifiedBy>Jean Pascal</cp:lastModifiedBy>
  <cp:lastPrinted>2017-11-16T16:31:34Z</cp:lastPrinted>
  <dcterms:created xsi:type="dcterms:W3CDTF">2016-09-17T14:07:54Z</dcterms:created>
  <dcterms:modified xsi:type="dcterms:W3CDTF">2018-06-20T09:05:14Z</dcterms:modified>
</cp:coreProperties>
</file>